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filterPrivacy="1" defaultThemeVersion="202300"/>
  <xr:revisionPtr revIDLastSave="0" documentId="13_ncr:1_{C0B8C6B7-60D1-2948-BA2C-0C705257A769}" xr6:coauthVersionLast="47" xr6:coauthVersionMax="47" xr10:uidLastSave="{00000000-0000-0000-0000-000000000000}"/>
  <bookViews>
    <workbookView xWindow="60" yWindow="700" windowWidth="30240" windowHeight="17360" xr2:uid="{D381B316-ABF5-1146-9E0F-E2D019D3652F}"/>
  </bookViews>
  <sheets>
    <sheet name="Alterstruktur Bevölkerung" sheetId="4" r:id="rId1"/>
    <sheet name="Altersverteilung Straft." sheetId="2" r:id="rId2"/>
    <sheet name="Anteile Straftäter" sheetId="1" r:id="rId3"/>
    <sheet name="Altersverteilung Straft. Rohdat" sheetId="5" r:id="rId4"/>
    <sheet name="Bevölkerung Rohdaten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Q9" i="4"/>
  <c r="AH7" i="6"/>
  <c r="L51" i="1" s="1"/>
  <c r="AH8" i="6"/>
  <c r="AH9" i="6"/>
  <c r="L54" i="1" s="1"/>
  <c r="AH10" i="6"/>
  <c r="L55" i="1" s="1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AB9" i="6" s="1"/>
  <c r="F54" i="1" s="1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AA8" i="6" s="1"/>
  <c r="E52" i="1" s="1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AD8" i="6" s="1"/>
  <c r="H52" i="1" s="1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U9" i="6"/>
  <c r="P9" i="6"/>
  <c r="K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AA7" i="6" s="1"/>
  <c r="E51" i="1" s="1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" i="6"/>
  <c r="L52" i="1"/>
  <c r="I43" i="1"/>
  <c r="J43" i="1"/>
  <c r="K43" i="1"/>
  <c r="I44" i="1"/>
  <c r="J44" i="1"/>
  <c r="K44" i="1"/>
  <c r="I45" i="1"/>
  <c r="J45" i="1"/>
  <c r="K45" i="1"/>
  <c r="H44" i="1"/>
  <c r="H45" i="1"/>
  <c r="H43" i="1"/>
  <c r="G44" i="1"/>
  <c r="G45" i="1"/>
  <c r="G43" i="1"/>
  <c r="F44" i="1"/>
  <c r="F45" i="1"/>
  <c r="F43" i="1"/>
  <c r="E44" i="1"/>
  <c r="E45" i="1"/>
  <c r="E43" i="1"/>
  <c r="D44" i="1"/>
  <c r="D45" i="1"/>
  <c r="D43" i="1"/>
  <c r="I40" i="1"/>
  <c r="J40" i="1"/>
  <c r="K40" i="1"/>
  <c r="I41" i="1"/>
  <c r="J41" i="1"/>
  <c r="K41" i="1"/>
  <c r="I42" i="1"/>
  <c r="J42" i="1"/>
  <c r="K42" i="1"/>
  <c r="H41" i="1"/>
  <c r="H42" i="1"/>
  <c r="H40" i="1"/>
  <c r="G41" i="1"/>
  <c r="G42" i="1"/>
  <c r="G40" i="1"/>
  <c r="G47" i="1" s="1"/>
  <c r="F41" i="1"/>
  <c r="F42" i="1"/>
  <c r="F40" i="1"/>
  <c r="E41" i="1"/>
  <c r="E42" i="1"/>
  <c r="E40" i="1"/>
  <c r="D41" i="1"/>
  <c r="D42" i="1"/>
  <c r="D40" i="1"/>
  <c r="N23" i="1"/>
  <c r="N9" i="1"/>
  <c r="H2" i="2"/>
  <c r="I2" i="2"/>
  <c r="J2" i="2"/>
  <c r="H3" i="2"/>
  <c r="I3" i="2"/>
  <c r="I5" i="2" s="1"/>
  <c r="J3" i="2"/>
  <c r="J5" i="2" s="1"/>
  <c r="H4" i="2"/>
  <c r="I4" i="2"/>
  <c r="J4" i="2"/>
  <c r="G3" i="2"/>
  <c r="G4" i="2"/>
  <c r="L4" i="2" s="1"/>
  <c r="G2" i="2"/>
  <c r="F3" i="2"/>
  <c r="L3" i="2" s="1"/>
  <c r="F4" i="2"/>
  <c r="F2" i="2"/>
  <c r="L2" i="2" s="1"/>
  <c r="E4" i="2"/>
  <c r="E3" i="2"/>
  <c r="K3" i="2" s="1"/>
  <c r="K5" i="2" s="1"/>
  <c r="E2" i="2"/>
  <c r="D3" i="2"/>
  <c r="D4" i="2"/>
  <c r="D2" i="2"/>
  <c r="C3" i="2"/>
  <c r="C4" i="2"/>
  <c r="K4" i="2" s="1"/>
  <c r="C2" i="2"/>
  <c r="K2" i="2" s="1"/>
  <c r="K60" i="1"/>
  <c r="D59" i="1"/>
  <c r="E92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3" i="4"/>
  <c r="E7" i="4"/>
  <c r="N9" i="4"/>
  <c r="N8" i="4"/>
  <c r="N10" i="4" s="1"/>
  <c r="K61" i="1" s="1"/>
  <c r="M9" i="4"/>
  <c r="J60" i="1" s="1"/>
  <c r="M8" i="4"/>
  <c r="J59" i="1" s="1"/>
  <c r="L9" i="4"/>
  <c r="I60" i="1" s="1"/>
  <c r="L8" i="4"/>
  <c r="I59" i="1" s="1"/>
  <c r="K9" i="4"/>
  <c r="H60" i="1" s="1"/>
  <c r="K8" i="4"/>
  <c r="H59" i="1" s="1"/>
  <c r="J9" i="4"/>
  <c r="G60" i="1" s="1"/>
  <c r="J8" i="4"/>
  <c r="G59" i="1" s="1"/>
  <c r="I9" i="4"/>
  <c r="F60" i="1" s="1"/>
  <c r="I8" i="4"/>
  <c r="I10" i="4" s="1"/>
  <c r="F61" i="1" s="1"/>
  <c r="H9" i="4"/>
  <c r="E60" i="1" s="1"/>
  <c r="H8" i="4"/>
  <c r="E59" i="1" s="1"/>
  <c r="G9" i="4"/>
  <c r="D60" i="1" s="1"/>
  <c r="G8" i="4"/>
  <c r="D5" i="2"/>
  <c r="E5" i="2"/>
  <c r="G5" i="2"/>
  <c r="C5" i="2"/>
  <c r="AF8" i="6" l="1"/>
  <c r="J52" i="1" s="1"/>
  <c r="AF10" i="6"/>
  <c r="J55" i="1" s="1"/>
  <c r="AE10" i="6"/>
  <c r="I55" i="1" s="1"/>
  <c r="AC7" i="6"/>
  <c r="G51" i="1" s="1"/>
  <c r="AG8" i="6"/>
  <c r="K52" i="1" s="1"/>
  <c r="AF9" i="6"/>
  <c r="J54" i="1" s="1"/>
  <c r="AA9" i="6"/>
  <c r="E54" i="1" s="1"/>
  <c r="AD7" i="6"/>
  <c r="H51" i="1" s="1"/>
  <c r="AC8" i="6"/>
  <c r="G52" i="1" s="1"/>
  <c r="AE7" i="6"/>
  <c r="I51" i="1" s="1"/>
  <c r="AD9" i="6"/>
  <c r="H54" i="1" s="1"/>
  <c r="AC10" i="6"/>
  <c r="G55" i="1" s="1"/>
  <c r="Z7" i="6"/>
  <c r="D51" i="1" s="1"/>
  <c r="AC9" i="6"/>
  <c r="G54" i="1" s="1"/>
  <c r="AB8" i="6"/>
  <c r="F52" i="1" s="1"/>
  <c r="AG9" i="6"/>
  <c r="K54" i="1" s="1"/>
  <c r="AF7" i="6"/>
  <c r="J51" i="1" s="1"/>
  <c r="AG7" i="6"/>
  <c r="K51" i="1" s="1"/>
  <c r="Z8" i="6"/>
  <c r="D52" i="1" s="1"/>
  <c r="AE8" i="6"/>
  <c r="I52" i="1" s="1"/>
  <c r="AD10" i="6"/>
  <c r="H55" i="1" s="1"/>
  <c r="AB10" i="6"/>
  <c r="F55" i="1" s="1"/>
  <c r="Z10" i="6"/>
  <c r="D55" i="1" s="1"/>
  <c r="AB7" i="6"/>
  <c r="F51" i="1" s="1"/>
  <c r="AG10" i="6"/>
  <c r="K55" i="1" s="1"/>
  <c r="Z9" i="6"/>
  <c r="D54" i="1" s="1"/>
  <c r="AE9" i="6"/>
  <c r="I54" i="1" s="1"/>
  <c r="AA10" i="6"/>
  <c r="E55" i="1" s="1"/>
  <c r="I56" i="1"/>
  <c r="K59" i="1"/>
  <c r="K53" i="1" s="1"/>
  <c r="H5" i="2"/>
  <c r="M10" i="4"/>
  <c r="J61" i="1" s="1"/>
  <c r="J50" i="1" s="1"/>
  <c r="F59" i="1"/>
  <c r="L59" i="1" s="1"/>
  <c r="F47" i="1"/>
  <c r="E47" i="1"/>
  <c r="K50" i="1"/>
  <c r="D47" i="1"/>
  <c r="D53" i="1"/>
  <c r="E53" i="1"/>
  <c r="J56" i="1"/>
  <c r="I53" i="1"/>
  <c r="L44" i="1"/>
  <c r="L43" i="1"/>
  <c r="F56" i="1"/>
  <c r="G53" i="1"/>
  <c r="J47" i="1"/>
  <c r="G56" i="1"/>
  <c r="F53" i="1"/>
  <c r="E56" i="1"/>
  <c r="I47" i="1"/>
  <c r="H47" i="1"/>
  <c r="H53" i="1"/>
  <c r="K56" i="1"/>
  <c r="H56" i="1"/>
  <c r="F50" i="1"/>
  <c r="K47" i="1"/>
  <c r="J53" i="1"/>
  <c r="L45" i="1"/>
  <c r="D56" i="1"/>
  <c r="L41" i="1"/>
  <c r="L60" i="1"/>
  <c r="L42" i="1"/>
  <c r="L40" i="1"/>
  <c r="L5" i="2"/>
  <c r="D48" i="1"/>
  <c r="I48" i="1"/>
  <c r="F48" i="1"/>
  <c r="J48" i="1"/>
  <c r="E48" i="1"/>
  <c r="K48" i="1"/>
  <c r="H48" i="1"/>
  <c r="K10" i="4"/>
  <c r="H61" i="1" s="1"/>
  <c r="H50" i="1" s="1"/>
  <c r="I11" i="4"/>
  <c r="F62" i="1" s="1"/>
  <c r="N11" i="4"/>
  <c r="K62" i="1" s="1"/>
  <c r="J10" i="4"/>
  <c r="H10" i="4"/>
  <c r="K11" i="4"/>
  <c r="H62" i="1" s="1"/>
  <c r="M11" i="4"/>
  <c r="J62" i="1" s="1"/>
  <c r="G10" i="4"/>
  <c r="L10" i="4"/>
  <c r="F5" i="2"/>
  <c r="L53" i="1" l="1"/>
  <c r="H11" i="4"/>
  <c r="E62" i="1" s="1"/>
  <c r="E61" i="1"/>
  <c r="E50" i="1" s="1"/>
  <c r="G11" i="4"/>
  <c r="D62" i="1" s="1"/>
  <c r="D61" i="1"/>
  <c r="J11" i="4"/>
  <c r="G62" i="1" s="1"/>
  <c r="G61" i="1"/>
  <c r="G50" i="1" s="1"/>
  <c r="L11" i="4"/>
  <c r="I62" i="1" s="1"/>
  <c r="I61" i="1"/>
  <c r="I50" i="1" s="1"/>
  <c r="L47" i="1"/>
  <c r="L48" i="1"/>
  <c r="L56" i="1"/>
  <c r="G48" i="1"/>
  <c r="L61" i="1" l="1"/>
  <c r="D50" i="1"/>
  <c r="L50" i="1" l="1"/>
  <c r="L62" i="1"/>
</calcChain>
</file>

<file path=xl/sharedStrings.xml><?xml version="1.0" encoding="utf-8"?>
<sst xmlns="http://schemas.openxmlformats.org/spreadsheetml/2006/main" count="667" uniqueCount="201">
  <si>
    <t>Kinder</t>
  </si>
  <si>
    <t>Jugendliche</t>
  </si>
  <si>
    <t>Erwachsene ab 21 Jahre</t>
  </si>
  <si>
    <t>Deutsch</t>
  </si>
  <si>
    <t>Männl.</t>
  </si>
  <si>
    <t>Weibl.</t>
  </si>
  <si>
    <t>Nicht-D.</t>
  </si>
  <si>
    <t>Summe</t>
  </si>
  <si>
    <t>Schlüssel</t>
  </si>
  <si>
    <t>Straftat</t>
  </si>
  <si>
    <t>Sexus</t>
  </si>
  <si>
    <t>Tatver-dächtige  insgesamt</t>
  </si>
  <si>
    <t>Heran-wachsende</t>
  </si>
  <si>
    <t>Tatver-dächtige unter 21</t>
  </si>
  <si>
    <t>bis
unter 
6</t>
  </si>
  <si>
    <t>6
bis unter
 8</t>
  </si>
  <si>
    <t>8
bis unter
10</t>
  </si>
  <si>
    <t>10
bis unter
12</t>
  </si>
  <si>
    <t>12
bis unter
14</t>
  </si>
  <si>
    <t>Kinder unter 14</t>
  </si>
  <si>
    <t>14
bis unter
16</t>
  </si>
  <si>
    <t>16
bis unter
18</t>
  </si>
  <si>
    <t>Jugendl. 14&lt;18</t>
  </si>
  <si>
    <t>18
bis unter
21</t>
  </si>
  <si>
    <t>21
bis unter
23</t>
  </si>
  <si>
    <t>23
bis unter
25</t>
  </si>
  <si>
    <t>Erwach-sene
21&lt;25</t>
  </si>
  <si>
    <t>25
bis unter
30</t>
  </si>
  <si>
    <t>30
bis unter
40</t>
  </si>
  <si>
    <t>40
bis unter
50</t>
  </si>
  <si>
    <t>50
bis unter
60</t>
  </si>
  <si>
    <t>60
und
älter</t>
  </si>
  <si>
    <t>Erwach-sene
ab 21</t>
  </si>
  <si>
    <t>------</t>
  </si>
  <si>
    <t>Straftaten insgesamt</t>
  </si>
  <si>
    <t>M</t>
  </si>
  <si>
    <t>W</t>
  </si>
  <si>
    <t>X</t>
  </si>
  <si>
    <t>890000</t>
  </si>
  <si>
    <t>Straftaten insgesamt, jedoch ohne Verstöße gegen das Aufenthalts-, das Asyl- und das Freizügigkeitsgesetz/EU (Schlüssel 725000)</t>
  </si>
  <si>
    <t>Tatverdächtige insg.</t>
  </si>
  <si>
    <t>Unter 14</t>
  </si>
  <si>
    <t>18-20</t>
  </si>
  <si>
    <t>30-39</t>
  </si>
  <si>
    <t>40-49</t>
  </si>
  <si>
    <t>50-59</t>
  </si>
  <si>
    <t>60+</t>
  </si>
  <si>
    <t>14-17 Jahre</t>
  </si>
  <si>
    <t>Weiblich</t>
  </si>
  <si>
    <t>Anteil weiblicher Täter</t>
  </si>
  <si>
    <t>Männlich</t>
  </si>
  <si>
    <t>Bevölkerung: Deutschland, Stichtag, Altersjahre,
Nationalität/Geschlecht/Familienstand</t>
  </si>
  <si>
    <t>Fortschreibung des Bevölkerungsstandes</t>
  </si>
  <si>
    <t>Deutschland</t>
  </si>
  <si>
    <t>Bevölkerungsstand (Anzahl)</t>
  </si>
  <si>
    <t>Altersjahre</t>
  </si>
  <si>
    <t>Nationalität</t>
  </si>
  <si>
    <t>Deutsche</t>
  </si>
  <si>
    <t>Ausländer</t>
  </si>
  <si>
    <t>Insgesamt</t>
  </si>
  <si>
    <t>31.12.2024</t>
  </si>
  <si>
    <t>unter 1 Jahr</t>
  </si>
  <si>
    <t>1-Jährige</t>
  </si>
  <si>
    <t>2-Jährige</t>
  </si>
  <si>
    <t>3-Jährige</t>
  </si>
  <si>
    <t>4-Jährige</t>
  </si>
  <si>
    <t>5-Jährige</t>
  </si>
  <si>
    <t>6-Jährige</t>
  </si>
  <si>
    <t>7-Jährige</t>
  </si>
  <si>
    <t>8-Jährige</t>
  </si>
  <si>
    <t>9-Jährige</t>
  </si>
  <si>
    <t>10-Jährige</t>
  </si>
  <si>
    <t>11-Jährige</t>
  </si>
  <si>
    <t>12-Jährige</t>
  </si>
  <si>
    <t>13-Jährige</t>
  </si>
  <si>
    <t>14-Jährige</t>
  </si>
  <si>
    <t>15-Jährige</t>
  </si>
  <si>
    <t>16-Jährige</t>
  </si>
  <si>
    <t>17-Jährige</t>
  </si>
  <si>
    <t>18-Jährige</t>
  </si>
  <si>
    <t>19-Jährige</t>
  </si>
  <si>
    <t>20-Jährige</t>
  </si>
  <si>
    <t>21-Jährige</t>
  </si>
  <si>
    <t>22-Jährige</t>
  </si>
  <si>
    <t>23-Jährige</t>
  </si>
  <si>
    <t>24-Jährige</t>
  </si>
  <si>
    <t>25-Jährige</t>
  </si>
  <si>
    <t>26-Jährige</t>
  </si>
  <si>
    <t>27-Jährige</t>
  </si>
  <si>
    <t>28-Jährige</t>
  </si>
  <si>
    <t>29-Jährige</t>
  </si>
  <si>
    <t>30-Jährige</t>
  </si>
  <si>
    <t>31-Jährige</t>
  </si>
  <si>
    <t>32-Jährige</t>
  </si>
  <si>
    <t>33-Jährige</t>
  </si>
  <si>
    <t>34-Jährige</t>
  </si>
  <si>
    <t>35-Jährige</t>
  </si>
  <si>
    <t>36-Jährige</t>
  </si>
  <si>
    <t>37-Jährige</t>
  </si>
  <si>
    <t>38-Jährige</t>
  </si>
  <si>
    <t>39-Jährige</t>
  </si>
  <si>
    <t>40-Jährige</t>
  </si>
  <si>
    <t>41-Jährige</t>
  </si>
  <si>
    <t>42-Jährige</t>
  </si>
  <si>
    <t>43-Jährige</t>
  </si>
  <si>
    <t>44-Jährige</t>
  </si>
  <si>
    <t>45-Jährige</t>
  </si>
  <si>
    <t>46-Jährige</t>
  </si>
  <si>
    <t>47-Jährige</t>
  </si>
  <si>
    <t>48-Jährige</t>
  </si>
  <si>
    <t>49-Jährige</t>
  </si>
  <si>
    <t>50-Jährige</t>
  </si>
  <si>
    <t>51-Jährige</t>
  </si>
  <si>
    <t>52-Jährige</t>
  </si>
  <si>
    <t>53-Jährige</t>
  </si>
  <si>
    <t>54-Jährige</t>
  </si>
  <si>
    <t>55-Jährige</t>
  </si>
  <si>
    <t>56-Jährige</t>
  </si>
  <si>
    <t>57-Jährige</t>
  </si>
  <si>
    <t>58-Jährige</t>
  </si>
  <si>
    <t>59-Jährige</t>
  </si>
  <si>
    <t>60-Jährige</t>
  </si>
  <si>
    <t>61-Jährige</t>
  </si>
  <si>
    <t>62-Jährige</t>
  </si>
  <si>
    <t>63-Jährige</t>
  </si>
  <si>
    <t>64-Jährige</t>
  </si>
  <si>
    <t>65-Jährige</t>
  </si>
  <si>
    <t>66-Jährige</t>
  </si>
  <si>
    <t>67-Jährige</t>
  </si>
  <si>
    <t>68-Jährige</t>
  </si>
  <si>
    <t>69-Jährige</t>
  </si>
  <si>
    <t>70-Jährige</t>
  </si>
  <si>
    <t>71-Jährige</t>
  </si>
  <si>
    <t>72-Jährige</t>
  </si>
  <si>
    <t>73-Jährige</t>
  </si>
  <si>
    <t>74-Jährige</t>
  </si>
  <si>
    <t>75-Jährige</t>
  </si>
  <si>
    <t>76-Jährige</t>
  </si>
  <si>
    <t>77-Jährige</t>
  </si>
  <si>
    <t>78-Jährige</t>
  </si>
  <si>
    <t>79-Jährige</t>
  </si>
  <si>
    <t>80-Jährige</t>
  </si>
  <si>
    <t>81-Jährige</t>
  </si>
  <si>
    <t>82-Jährige</t>
  </si>
  <si>
    <t>83-Jährige</t>
  </si>
  <si>
    <t>84-Jährige</t>
  </si>
  <si>
    <t>85 Jahre und mehr</t>
  </si>
  <si>
    <t>______________</t>
  </si>
  <si>
    <t>Bis 1989: Früheres Bundesgebiet</t>
  </si>
  <si>
    <t>Ab 2011: Ergebnisse auf Grundlage des Zensus 2011.</t>
  </si>
  <si>
    <t>Ab 2022: Ergebnisse auf Grundlage des Zensus 2022.</t>
  </si>
  <si>
    <t>© Statistisches Bundesamt (Destatis), 2025 | Stand: 05.12.2025 / 16:18:50</t>
  </si>
  <si>
    <t>Dt.</t>
  </si>
  <si>
    <t>Ausl.</t>
  </si>
  <si>
    <t>Gesamt</t>
  </si>
  <si>
    <t>21-29</t>
  </si>
  <si>
    <t>14-17</t>
  </si>
  <si>
    <t>Ausl. %</t>
  </si>
  <si>
    <t>Anteil</t>
  </si>
  <si>
    <t>Straftäter in Deutschland nach Herkunft und Alter</t>
  </si>
  <si>
    <t>Zusammenfassen der Tabelle analog zu den Altersstrukturen der anderen Diagramme</t>
  </si>
  <si>
    <t>Bevölkerungsanteile</t>
  </si>
  <si>
    <t>Davon Ausl. %</t>
  </si>
  <si>
    <t>Davon Deut.%</t>
  </si>
  <si>
    <t>Polizeiliche Kriminalstatistik</t>
  </si>
  <si>
    <t>Tabelle 20</t>
  </si>
  <si>
    <t>Tatverdächtige nach Alter und Geschlecht</t>
  </si>
  <si>
    <t>Bereich: Bundesrepublik Deutschland (70)</t>
  </si>
  <si>
    <t>V1.0 erstellt am: 04.02.2025</t>
  </si>
  <si>
    <t>Berichtszeitraum: 01.01.2024 bis 31.12.2024</t>
  </si>
  <si>
    <t>Tatverdächtige &gt;=21 insg.</t>
  </si>
  <si>
    <t>Quelle: BKA PKS 2024, Je Werte aus Schlüssel 890000 der Tabellen für deutsche und nicht-deutsche Tatverdächtige</t>
  </si>
  <si>
    <t>Tabelle 40</t>
  </si>
  <si>
    <r>
      <rPr>
        <b/>
        <u/>
        <sz val="11"/>
        <rFont val="Arial"/>
        <family val="2"/>
      </rPr>
      <t>Deutsche</t>
    </r>
    <r>
      <rPr>
        <b/>
        <sz val="11"/>
        <rFont val="Arial"/>
        <family val="2"/>
      </rPr>
      <t>Tatverdächtige nach Alter und Geschlecht</t>
    </r>
  </si>
  <si>
    <t>S
e
x
u
s</t>
  </si>
  <si>
    <t>Tabelle 50</t>
  </si>
  <si>
    <r>
      <rPr>
        <b/>
        <u/>
        <sz val="11"/>
        <rFont val="Arial"/>
        <family val="2"/>
      </rPr>
      <t>Nichtdeutsche</t>
    </r>
    <r>
      <rPr>
        <b/>
        <sz val="11"/>
        <rFont val="Arial"/>
        <family val="2"/>
      </rPr>
      <t>Tatverdächtige nach Alter und Geschlecht</t>
    </r>
  </si>
  <si>
    <t>Anteil aller Tatverdächtigen an der gesamten Bevölkerung in dem Alterssegment</t>
  </si>
  <si>
    <t>Anteil der deutsch. Tatverdächtigen an der deutschen Bevölkerung in dem Alterssegment</t>
  </si>
  <si>
    <t>Anteil der ausl. Tatverdächtigen an der ausl. Bevölkerung in dem Alterssegment</t>
  </si>
  <si>
    <t>Anteil der deutsch. Tatverdächtigen an allen Tatverdächtigen</t>
  </si>
  <si>
    <t>Anteil der ausl.. Tatverdächtigen an allen Tatverdächtigen</t>
  </si>
  <si>
    <t>Anteil an Gesamtbev.</t>
  </si>
  <si>
    <t>Anteil Gesamtbev.</t>
  </si>
  <si>
    <t>Bevölkerung: Deutschland, Stichtag, Altersjahre,
Nationalität, Geschlecht, Familienstand</t>
  </si>
  <si>
    <t>männlich</t>
  </si>
  <si>
    <t>weiblich</t>
  </si>
  <si>
    <t>ledig</t>
  </si>
  <si>
    <t>verheiratet</t>
  </si>
  <si>
    <t>verwitwet</t>
  </si>
  <si>
    <t>geschieden</t>
  </si>
  <si>
    <t>-</t>
  </si>
  <si>
    <t>© Statistisches Bundesamt (Destatis), 2025 | Stand: 08.12.2025 / 12:24:47</t>
  </si>
  <si>
    <t>Gruppierung der Rohdaten</t>
  </si>
  <si>
    <t>Deut. Männl. Anteil</t>
  </si>
  <si>
    <t>Deut. Weibl. Anteil</t>
  </si>
  <si>
    <t>Ausl. Männl. Anteil</t>
  </si>
  <si>
    <t>Ausl. Weibl. Anteil</t>
  </si>
  <si>
    <t>Ausl. Gesamt Täter Anteil</t>
  </si>
  <si>
    <t>Deut. Gesamt Täter Anteil</t>
  </si>
  <si>
    <t>Summe im arbeitsfähigen Alter (18-66)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</si>
</sst>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ptos Narrow"/>
      <scheme val="minor"/>
    </font>
    <font>
      <b/>
      <sz val="9"/>
      <name val="Arial"/>
      <family val="2"/>
    </font>
    <font>
      <i/>
      <sz val="10"/>
      <name val="Arial"/>
      <family val="2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theme="1" tint="0.34998626667073579"/>
      <name val="Aptos Narrow"/>
      <scheme val="minor"/>
    </font>
    <font>
      <sz val="12"/>
      <color theme="1" tint="0.34998626667073579"/>
      <name val="Aptos Narrow"/>
      <family val="2"/>
      <scheme val="minor"/>
    </font>
    <font>
      <b/>
      <sz val="10"/>
      <color theme="1" tint="0.3499862666707357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2"/>
      <color rgb="FF00000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21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49" fontId="5" fillId="0" borderId="0" xfId="2" applyNumberFormat="1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3" fontId="5" fillId="0" borderId="0" xfId="2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9" fillId="0" borderId="0" xfId="2" applyFont="1" applyAlignment="1">
      <alignment horizontal="center"/>
    </xf>
    <xf numFmtId="9" fontId="5" fillId="0" borderId="0" xfId="1" applyFont="1"/>
    <xf numFmtId="0" fontId="6" fillId="0" borderId="12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9" fontId="0" fillId="0" borderId="0" xfId="1" applyFont="1"/>
    <xf numFmtId="9" fontId="11" fillId="0" borderId="0" xfId="1" applyFont="1"/>
    <xf numFmtId="0" fontId="6" fillId="0" borderId="0" xfId="0" applyFont="1" applyAlignment="1">
      <alignment horizontal="left" vertical="center" wrapText="1"/>
    </xf>
    <xf numFmtId="9" fontId="6" fillId="0" borderId="0" xfId="1" applyFont="1" applyAlignment="1">
      <alignment horizontal="right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3" fontId="14" fillId="0" borderId="0" xfId="0" applyNumberFormat="1" applyFont="1"/>
    <xf numFmtId="9" fontId="14" fillId="0" borderId="0" xfId="1" applyFont="1"/>
    <xf numFmtId="49" fontId="16" fillId="2" borderId="0" xfId="2" applyNumberFormat="1" applyFont="1" applyFill="1" applyAlignment="1">
      <alignment horizontal="left"/>
    </xf>
    <xf numFmtId="0" fontId="17" fillId="2" borderId="0" xfId="2" applyFont="1" applyFill="1" applyAlignment="1">
      <alignment horizontal="left"/>
    </xf>
    <xf numFmtId="49" fontId="17" fillId="2" borderId="0" xfId="2" applyNumberFormat="1" applyFont="1" applyFill="1" applyAlignment="1">
      <alignment horizontal="center"/>
    </xf>
    <xf numFmtId="3" fontId="17" fillId="2" borderId="0" xfId="2" applyNumberFormat="1" applyFont="1" applyFill="1"/>
    <xf numFmtId="3" fontId="17" fillId="2" borderId="0" xfId="2" applyNumberFormat="1" applyFont="1" applyFill="1" applyAlignment="1">
      <alignment horizontal="left"/>
    </xf>
    <xf numFmtId="3" fontId="16" fillId="2" borderId="0" xfId="2" applyNumberFormat="1" applyFont="1" applyFill="1" applyAlignment="1">
      <alignment horizontal="left"/>
    </xf>
    <xf numFmtId="0" fontId="17" fillId="0" borderId="0" xfId="2" applyFont="1"/>
    <xf numFmtId="49" fontId="16" fillId="2" borderId="5" xfId="2" applyNumberFormat="1" applyFont="1" applyFill="1" applyBorder="1" applyAlignment="1">
      <alignment horizontal="left"/>
    </xf>
    <xf numFmtId="0" fontId="17" fillId="2" borderId="5" xfId="2" applyFont="1" applyFill="1" applyBorder="1" applyAlignment="1">
      <alignment horizontal="right"/>
    </xf>
    <xf numFmtId="49" fontId="17" fillId="2" borderId="5" xfId="2" applyNumberFormat="1" applyFont="1" applyFill="1" applyBorder="1" applyAlignment="1">
      <alignment horizontal="center"/>
    </xf>
    <xf numFmtId="3" fontId="17" fillId="2" borderId="5" xfId="2" applyNumberFormat="1" applyFont="1" applyFill="1" applyBorder="1" applyAlignment="1">
      <alignment horizontal="left"/>
    </xf>
    <xf numFmtId="3" fontId="17" fillId="2" borderId="5" xfId="2" applyNumberFormat="1" applyFont="1" applyFill="1" applyBorder="1" applyAlignment="1">
      <alignment horizontal="center"/>
    </xf>
    <xf numFmtId="3" fontId="17" fillId="2" borderId="5" xfId="2" applyNumberFormat="1" applyFont="1" applyFill="1" applyBorder="1"/>
    <xf numFmtId="3" fontId="17" fillId="3" borderId="0" xfId="0" applyNumberFormat="1" applyFont="1" applyFill="1"/>
    <xf numFmtId="3" fontId="3" fillId="2" borderId="9" xfId="2" applyNumberFormat="1" applyFont="1" applyFill="1" applyBorder="1" applyAlignment="1">
      <alignment horizontal="center" wrapText="1"/>
    </xf>
    <xf numFmtId="0" fontId="3" fillId="0" borderId="0" xfId="2" applyFont="1"/>
    <xf numFmtId="49" fontId="3" fillId="2" borderId="8" xfId="2" applyNumberFormat="1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3" fontId="3" fillId="2" borderId="9" xfId="2" applyNumberFormat="1" applyFont="1" applyFill="1" applyBorder="1" applyAlignment="1">
      <alignment horizontal="center"/>
    </xf>
    <xf numFmtId="3" fontId="3" fillId="2" borderId="11" xfId="2" applyNumberFormat="1" applyFont="1" applyFill="1" applyBorder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3" fontId="3" fillId="2" borderId="3" xfId="2" applyNumberFormat="1" applyFont="1" applyFill="1" applyBorder="1" applyAlignment="1">
      <alignment horizontal="center" vertical="center" wrapText="1"/>
    </xf>
    <xf numFmtId="3" fontId="3" fillId="2" borderId="6" xfId="2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7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3" xfId="2" applyNumberFormat="1" applyFont="1" applyFill="1" applyBorder="1" applyAlignment="1">
      <alignment horizontal="center" vertical="center" wrapText="1"/>
    </xf>
    <xf numFmtId="3" fontId="4" fillId="2" borderId="6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3" fillId="2" borderId="9" xfId="2" applyNumberFormat="1" applyFont="1" applyFill="1" applyBorder="1" applyAlignment="1">
      <alignment horizontal="center" vertical="center"/>
    </xf>
    <xf numFmtId="3" fontId="3" fillId="2" borderId="11" xfId="2" applyNumberFormat="1" applyFont="1" applyFill="1" applyBorder="1" applyAlignment="1">
      <alignment horizontal="center" vertical="center"/>
    </xf>
    <xf numFmtId="49" fontId="3" fillId="2" borderId="8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8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textRotation="180" wrapText="1"/>
    </xf>
    <xf numFmtId="0" fontId="3" fillId="2" borderId="3" xfId="2" applyFont="1" applyFill="1" applyBorder="1" applyAlignment="1">
      <alignment horizontal="center" vertical="center" textRotation="180" wrapText="1"/>
    </xf>
    <xf numFmtId="0" fontId="3" fillId="2" borderId="6" xfId="2" applyFont="1" applyFill="1" applyBorder="1" applyAlignment="1">
      <alignment horizontal="center" vertical="center" textRotation="180" wrapText="1"/>
    </xf>
    <xf numFmtId="49" fontId="7" fillId="0" borderId="0" xfId="0" applyNumberFormat="1" applyFont="1" applyAlignment="1">
      <alignment horizontal="left" vertical="center"/>
    </xf>
    <xf numFmtId="0" fontId="6" fillId="0" borderId="0" xfId="0" applyFont="1"/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9" fontId="8" fillId="0" borderId="0" xfId="1" applyFont="1"/>
    <xf numFmtId="0" fontId="7" fillId="4" borderId="0" xfId="0" applyFont="1" applyFill="1" applyAlignment="1">
      <alignment horizontal="right"/>
    </xf>
    <xf numFmtId="9" fontId="0" fillId="4" borderId="0" xfId="1" applyFont="1" applyFill="1"/>
    <xf numFmtId="9" fontId="8" fillId="4" borderId="0" xfId="1" applyFont="1" applyFill="1"/>
    <xf numFmtId="0" fontId="7" fillId="5" borderId="0" xfId="0" applyFont="1" applyFill="1" applyAlignment="1">
      <alignment horizontal="right"/>
    </xf>
    <xf numFmtId="9" fontId="0" fillId="5" borderId="0" xfId="1" applyFont="1" applyFill="1"/>
    <xf numFmtId="9" fontId="8" fillId="5" borderId="0" xfId="1" applyFont="1" applyFill="1"/>
    <xf numFmtId="0" fontId="0" fillId="5" borderId="0" xfId="0" applyFill="1"/>
    <xf numFmtId="0" fontId="0" fillId="5" borderId="0" xfId="0" applyFill="1" applyAlignment="1">
      <alignment horizontal="left"/>
    </xf>
    <xf numFmtId="3" fontId="0" fillId="5" borderId="0" xfId="0" applyNumberFormat="1" applyFill="1"/>
    <xf numFmtId="0" fontId="8" fillId="5" borderId="0" xfId="0" applyFont="1" applyFill="1"/>
    <xf numFmtId="0" fontId="8" fillId="5" borderId="0" xfId="0" applyFont="1" applyFill="1" applyAlignment="1">
      <alignment horizontal="left"/>
    </xf>
    <xf numFmtId="3" fontId="8" fillId="5" borderId="0" xfId="0" applyNumberFormat="1" applyFont="1" applyFill="1"/>
    <xf numFmtId="0" fontId="0" fillId="4" borderId="0" xfId="0" applyFill="1"/>
    <xf numFmtId="0" fontId="0" fillId="4" borderId="0" xfId="0" applyFill="1" applyAlignment="1">
      <alignment horizontal="left"/>
    </xf>
    <xf numFmtId="3" fontId="0" fillId="4" borderId="0" xfId="0" applyNumberFormat="1" applyFill="1"/>
    <xf numFmtId="0" fontId="8" fillId="4" borderId="0" xfId="0" applyFont="1" applyFill="1"/>
    <xf numFmtId="0" fontId="8" fillId="4" borderId="0" xfId="0" applyFont="1" applyFill="1" applyAlignment="1">
      <alignment horizontal="left"/>
    </xf>
    <xf numFmtId="3" fontId="8" fillId="4" borderId="0" xfId="0" applyNumberFormat="1" applyFont="1" applyFill="1"/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/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2" fillId="0" borderId="0" xfId="0" applyNumberFormat="1" applyFont="1"/>
  </cellXfs>
  <cellStyles count="3">
    <cellStyle name="Prozent" xfId="1" builtinId="5"/>
    <cellStyle name="Standard" xfId="0" builtinId="0"/>
    <cellStyle name="Standard 11" xfId="2" xr:uid="{47900770-7BFE-D940-BE55-B4FB1A4D32BC}"/>
  </cellStyles>
  <dxfs count="4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Altersverteilung Bevölkerung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'Alterstruktur Bevölkerung'!$B$6</c:f>
              <c:strCache>
                <c:ptCount val="1"/>
                <c:pt idx="0">
                  <c:v>Deutsche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'Alterstruktur Bevölkerung'!$A$7:$A$91</c:f>
              <c:strCache>
                <c:ptCount val="85"/>
                <c:pt idx="0">
                  <c:v>unter 1 Jahr</c:v>
                </c:pt>
                <c:pt idx="1">
                  <c:v>1-Jährige</c:v>
                </c:pt>
                <c:pt idx="2">
                  <c:v>2-Jährige</c:v>
                </c:pt>
                <c:pt idx="3">
                  <c:v>3-Jährige</c:v>
                </c:pt>
                <c:pt idx="4">
                  <c:v>4-Jährige</c:v>
                </c:pt>
                <c:pt idx="5">
                  <c:v>5-Jährige</c:v>
                </c:pt>
                <c:pt idx="6">
                  <c:v>6-Jährige</c:v>
                </c:pt>
                <c:pt idx="7">
                  <c:v>7-Jährige</c:v>
                </c:pt>
                <c:pt idx="8">
                  <c:v>8-Jährige</c:v>
                </c:pt>
                <c:pt idx="9">
                  <c:v>9-Jährige</c:v>
                </c:pt>
                <c:pt idx="10">
                  <c:v>10-Jährige</c:v>
                </c:pt>
                <c:pt idx="11">
                  <c:v>11-Jährige</c:v>
                </c:pt>
                <c:pt idx="12">
                  <c:v>12-Jährige</c:v>
                </c:pt>
                <c:pt idx="13">
                  <c:v>13-Jährige</c:v>
                </c:pt>
                <c:pt idx="14">
                  <c:v>14-Jährige</c:v>
                </c:pt>
                <c:pt idx="15">
                  <c:v>15-Jährige</c:v>
                </c:pt>
                <c:pt idx="16">
                  <c:v>16-Jährige</c:v>
                </c:pt>
                <c:pt idx="17">
                  <c:v>17-Jährige</c:v>
                </c:pt>
                <c:pt idx="18">
                  <c:v>18-Jährige</c:v>
                </c:pt>
                <c:pt idx="19">
                  <c:v>19-Jährige</c:v>
                </c:pt>
                <c:pt idx="20">
                  <c:v>20-Jährige</c:v>
                </c:pt>
                <c:pt idx="21">
                  <c:v>21-Jährige</c:v>
                </c:pt>
                <c:pt idx="22">
                  <c:v>22-Jährige</c:v>
                </c:pt>
                <c:pt idx="23">
                  <c:v>23-Jährige</c:v>
                </c:pt>
                <c:pt idx="24">
                  <c:v>24-Jährige</c:v>
                </c:pt>
                <c:pt idx="25">
                  <c:v>25-Jährige</c:v>
                </c:pt>
                <c:pt idx="26">
                  <c:v>26-Jährige</c:v>
                </c:pt>
                <c:pt idx="27">
                  <c:v>27-Jährige</c:v>
                </c:pt>
                <c:pt idx="28">
                  <c:v>28-Jährige</c:v>
                </c:pt>
                <c:pt idx="29">
                  <c:v>29-Jährige</c:v>
                </c:pt>
                <c:pt idx="30">
                  <c:v>30-Jährige</c:v>
                </c:pt>
                <c:pt idx="31">
                  <c:v>31-Jährige</c:v>
                </c:pt>
                <c:pt idx="32">
                  <c:v>32-Jährige</c:v>
                </c:pt>
                <c:pt idx="33">
                  <c:v>33-Jährige</c:v>
                </c:pt>
                <c:pt idx="34">
                  <c:v>34-Jährige</c:v>
                </c:pt>
                <c:pt idx="35">
                  <c:v>35-Jährige</c:v>
                </c:pt>
                <c:pt idx="36">
                  <c:v>36-Jährige</c:v>
                </c:pt>
                <c:pt idx="37">
                  <c:v>37-Jährige</c:v>
                </c:pt>
                <c:pt idx="38">
                  <c:v>38-Jährige</c:v>
                </c:pt>
                <c:pt idx="39">
                  <c:v>39-Jährige</c:v>
                </c:pt>
                <c:pt idx="40">
                  <c:v>40-Jährige</c:v>
                </c:pt>
                <c:pt idx="41">
                  <c:v>41-Jährige</c:v>
                </c:pt>
                <c:pt idx="42">
                  <c:v>42-Jährige</c:v>
                </c:pt>
                <c:pt idx="43">
                  <c:v>43-Jährige</c:v>
                </c:pt>
                <c:pt idx="44">
                  <c:v>44-Jährige</c:v>
                </c:pt>
                <c:pt idx="45">
                  <c:v>45-Jährige</c:v>
                </c:pt>
                <c:pt idx="46">
                  <c:v>46-Jährige</c:v>
                </c:pt>
                <c:pt idx="47">
                  <c:v>47-Jährige</c:v>
                </c:pt>
                <c:pt idx="48">
                  <c:v>48-Jährige</c:v>
                </c:pt>
                <c:pt idx="49">
                  <c:v>49-Jährige</c:v>
                </c:pt>
                <c:pt idx="50">
                  <c:v>50-Jährige</c:v>
                </c:pt>
                <c:pt idx="51">
                  <c:v>51-Jährige</c:v>
                </c:pt>
                <c:pt idx="52">
                  <c:v>52-Jährige</c:v>
                </c:pt>
                <c:pt idx="53">
                  <c:v>53-Jährige</c:v>
                </c:pt>
                <c:pt idx="54">
                  <c:v>54-Jährige</c:v>
                </c:pt>
                <c:pt idx="55">
                  <c:v>55-Jährige</c:v>
                </c:pt>
                <c:pt idx="56">
                  <c:v>56-Jährige</c:v>
                </c:pt>
                <c:pt idx="57">
                  <c:v>57-Jährige</c:v>
                </c:pt>
                <c:pt idx="58">
                  <c:v>58-Jährige</c:v>
                </c:pt>
                <c:pt idx="59">
                  <c:v>59-Jährige</c:v>
                </c:pt>
                <c:pt idx="60">
                  <c:v>60-Jährige</c:v>
                </c:pt>
                <c:pt idx="61">
                  <c:v>61-Jährige</c:v>
                </c:pt>
                <c:pt idx="62">
                  <c:v>62-Jährige</c:v>
                </c:pt>
                <c:pt idx="63">
                  <c:v>63-Jährige</c:v>
                </c:pt>
                <c:pt idx="64">
                  <c:v>64-Jährige</c:v>
                </c:pt>
                <c:pt idx="65">
                  <c:v>65-Jährige</c:v>
                </c:pt>
                <c:pt idx="66">
                  <c:v>66-Jährige</c:v>
                </c:pt>
                <c:pt idx="67">
                  <c:v>67-Jährige</c:v>
                </c:pt>
                <c:pt idx="68">
                  <c:v>68-Jährige</c:v>
                </c:pt>
                <c:pt idx="69">
                  <c:v>69-Jährige</c:v>
                </c:pt>
                <c:pt idx="70">
                  <c:v>70-Jährige</c:v>
                </c:pt>
                <c:pt idx="71">
                  <c:v>71-Jährige</c:v>
                </c:pt>
                <c:pt idx="72">
                  <c:v>72-Jährige</c:v>
                </c:pt>
                <c:pt idx="73">
                  <c:v>73-Jährige</c:v>
                </c:pt>
                <c:pt idx="74">
                  <c:v>74-Jährige</c:v>
                </c:pt>
                <c:pt idx="75">
                  <c:v>75-Jährige</c:v>
                </c:pt>
                <c:pt idx="76">
                  <c:v>76-Jährige</c:v>
                </c:pt>
                <c:pt idx="77">
                  <c:v>77-Jährige</c:v>
                </c:pt>
                <c:pt idx="78">
                  <c:v>78-Jährige</c:v>
                </c:pt>
                <c:pt idx="79">
                  <c:v>79-Jährige</c:v>
                </c:pt>
                <c:pt idx="80">
                  <c:v>80-Jährige</c:v>
                </c:pt>
                <c:pt idx="81">
                  <c:v>81-Jährige</c:v>
                </c:pt>
                <c:pt idx="82">
                  <c:v>82-Jährige</c:v>
                </c:pt>
                <c:pt idx="83">
                  <c:v>83-Jährige</c:v>
                </c:pt>
                <c:pt idx="84">
                  <c:v>84-Jährige</c:v>
                </c:pt>
              </c:strCache>
            </c:strRef>
          </c:cat>
          <c:val>
            <c:numRef>
              <c:f>'Alterstruktur Bevölkerung'!$B$7:$B$91</c:f>
              <c:numCache>
                <c:formatCode>General</c:formatCode>
                <c:ptCount val="85"/>
                <c:pt idx="0">
                  <c:v>575578</c:v>
                </c:pt>
                <c:pt idx="1">
                  <c:v>588081</c:v>
                </c:pt>
                <c:pt idx="2">
                  <c:v>627286</c:v>
                </c:pt>
                <c:pt idx="3">
                  <c:v>680756</c:v>
                </c:pt>
                <c:pt idx="4">
                  <c:v>665316</c:v>
                </c:pt>
                <c:pt idx="5">
                  <c:v>669501</c:v>
                </c:pt>
                <c:pt idx="6">
                  <c:v>682366</c:v>
                </c:pt>
                <c:pt idx="7">
                  <c:v>690013</c:v>
                </c:pt>
                <c:pt idx="8">
                  <c:v>696373</c:v>
                </c:pt>
                <c:pt idx="9">
                  <c:v>678920</c:v>
                </c:pt>
                <c:pt idx="10">
                  <c:v>674956</c:v>
                </c:pt>
                <c:pt idx="11">
                  <c:v>653884</c:v>
                </c:pt>
                <c:pt idx="12">
                  <c:v>653493</c:v>
                </c:pt>
                <c:pt idx="13">
                  <c:v>646238</c:v>
                </c:pt>
                <c:pt idx="14">
                  <c:v>663990</c:v>
                </c:pt>
                <c:pt idx="15">
                  <c:v>653722</c:v>
                </c:pt>
                <c:pt idx="16">
                  <c:v>672981</c:v>
                </c:pt>
                <c:pt idx="17">
                  <c:v>673707</c:v>
                </c:pt>
                <c:pt idx="18">
                  <c:v>664621</c:v>
                </c:pt>
                <c:pt idx="19">
                  <c:v>676952</c:v>
                </c:pt>
                <c:pt idx="20">
                  <c:v>687439</c:v>
                </c:pt>
                <c:pt idx="21">
                  <c:v>676482</c:v>
                </c:pt>
                <c:pt idx="22">
                  <c:v>690716</c:v>
                </c:pt>
                <c:pt idx="23">
                  <c:v>708108</c:v>
                </c:pt>
                <c:pt idx="24">
                  <c:v>739700</c:v>
                </c:pt>
                <c:pt idx="25">
                  <c:v>725244</c:v>
                </c:pt>
                <c:pt idx="26">
                  <c:v>739337</c:v>
                </c:pt>
                <c:pt idx="27">
                  <c:v>756752</c:v>
                </c:pt>
                <c:pt idx="28">
                  <c:v>739326</c:v>
                </c:pt>
                <c:pt idx="29">
                  <c:v>716702</c:v>
                </c:pt>
                <c:pt idx="30">
                  <c:v>724877</c:v>
                </c:pt>
                <c:pt idx="31">
                  <c:v>753107</c:v>
                </c:pt>
                <c:pt idx="32">
                  <c:v>771343</c:v>
                </c:pt>
                <c:pt idx="33">
                  <c:v>803268</c:v>
                </c:pt>
                <c:pt idx="34">
                  <c:v>889359</c:v>
                </c:pt>
                <c:pt idx="35">
                  <c:v>881036</c:v>
                </c:pt>
                <c:pt idx="36">
                  <c:v>908533</c:v>
                </c:pt>
                <c:pt idx="37">
                  <c:v>895088</c:v>
                </c:pt>
                <c:pt idx="38">
                  <c:v>884987</c:v>
                </c:pt>
                <c:pt idx="39">
                  <c:v>855433</c:v>
                </c:pt>
                <c:pt idx="40">
                  <c:v>854879</c:v>
                </c:pt>
                <c:pt idx="41">
                  <c:v>859158</c:v>
                </c:pt>
                <c:pt idx="42">
                  <c:v>878179</c:v>
                </c:pt>
                <c:pt idx="43">
                  <c:v>870373</c:v>
                </c:pt>
                <c:pt idx="44">
                  <c:v>869289</c:v>
                </c:pt>
                <c:pt idx="45">
                  <c:v>823790</c:v>
                </c:pt>
                <c:pt idx="46">
                  <c:v>811757</c:v>
                </c:pt>
                <c:pt idx="47">
                  <c:v>802192</c:v>
                </c:pt>
                <c:pt idx="48">
                  <c:v>782999</c:v>
                </c:pt>
                <c:pt idx="49">
                  <c:v>757450</c:v>
                </c:pt>
                <c:pt idx="50">
                  <c:v>768973</c:v>
                </c:pt>
                <c:pt idx="51">
                  <c:v>777643</c:v>
                </c:pt>
                <c:pt idx="52">
                  <c:v>859549</c:v>
                </c:pt>
                <c:pt idx="53">
                  <c:v>967657</c:v>
                </c:pt>
                <c:pt idx="54">
                  <c:v>1008420</c:v>
                </c:pt>
                <c:pt idx="55">
                  <c:v>1095227</c:v>
                </c:pt>
                <c:pt idx="56">
                  <c:v>1153423</c:v>
                </c:pt>
                <c:pt idx="57">
                  <c:v>1190867</c:v>
                </c:pt>
                <c:pt idx="58">
                  <c:v>1221137</c:v>
                </c:pt>
                <c:pt idx="59">
                  <c:v>1219510</c:v>
                </c:pt>
                <c:pt idx="60">
                  <c:v>1241756</c:v>
                </c:pt>
                <c:pt idx="61">
                  <c:v>1229940</c:v>
                </c:pt>
                <c:pt idx="62">
                  <c:v>1191702</c:v>
                </c:pt>
                <c:pt idx="63">
                  <c:v>1177353</c:v>
                </c:pt>
                <c:pt idx="64">
                  <c:v>1122164</c:v>
                </c:pt>
                <c:pt idx="65">
                  <c:v>1087819</c:v>
                </c:pt>
                <c:pt idx="66">
                  <c:v>1017166</c:v>
                </c:pt>
                <c:pt idx="67">
                  <c:v>989758</c:v>
                </c:pt>
                <c:pt idx="68">
                  <c:v>954365</c:v>
                </c:pt>
                <c:pt idx="69">
                  <c:v>913997</c:v>
                </c:pt>
                <c:pt idx="70">
                  <c:v>888092</c:v>
                </c:pt>
                <c:pt idx="71">
                  <c:v>848687</c:v>
                </c:pt>
                <c:pt idx="72">
                  <c:v>833695</c:v>
                </c:pt>
                <c:pt idx="73">
                  <c:v>807112</c:v>
                </c:pt>
                <c:pt idx="74">
                  <c:v>785474</c:v>
                </c:pt>
                <c:pt idx="75">
                  <c:v>743457</c:v>
                </c:pt>
                <c:pt idx="76">
                  <c:v>660015</c:v>
                </c:pt>
                <c:pt idx="77">
                  <c:v>604044</c:v>
                </c:pt>
                <c:pt idx="78">
                  <c:v>508478</c:v>
                </c:pt>
                <c:pt idx="79">
                  <c:v>433692</c:v>
                </c:pt>
                <c:pt idx="80">
                  <c:v>575847</c:v>
                </c:pt>
                <c:pt idx="81">
                  <c:v>566746</c:v>
                </c:pt>
                <c:pt idx="82">
                  <c:v>526994</c:v>
                </c:pt>
                <c:pt idx="83">
                  <c:v>618795</c:v>
                </c:pt>
                <c:pt idx="84">
                  <c:v>611557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4-8245-A2C1-5D246776F9BE}"/>
            </c:ext>
          </c:extLst>
        </c:ser>
        <c:ser>
          <c:idx val="1"/>
          <c:order val="1"/>
          <c:tx>
            <c:strRef>
              <c:f>'Alterstruktur Bevölkerung'!$C$6</c:f>
              <c:strCache>
                <c:ptCount val="1"/>
                <c:pt idx="0">
                  <c:v>Ausländer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'Alterstruktur Bevölkerung'!$A$7:$A$91</c:f>
              <c:strCache>
                <c:ptCount val="85"/>
                <c:pt idx="0">
                  <c:v>unter 1 Jahr</c:v>
                </c:pt>
                <c:pt idx="1">
                  <c:v>1-Jährige</c:v>
                </c:pt>
                <c:pt idx="2">
                  <c:v>2-Jährige</c:v>
                </c:pt>
                <c:pt idx="3">
                  <c:v>3-Jährige</c:v>
                </c:pt>
                <c:pt idx="4">
                  <c:v>4-Jährige</c:v>
                </c:pt>
                <c:pt idx="5">
                  <c:v>5-Jährige</c:v>
                </c:pt>
                <c:pt idx="6">
                  <c:v>6-Jährige</c:v>
                </c:pt>
                <c:pt idx="7">
                  <c:v>7-Jährige</c:v>
                </c:pt>
                <c:pt idx="8">
                  <c:v>8-Jährige</c:v>
                </c:pt>
                <c:pt idx="9">
                  <c:v>9-Jährige</c:v>
                </c:pt>
                <c:pt idx="10">
                  <c:v>10-Jährige</c:v>
                </c:pt>
                <c:pt idx="11">
                  <c:v>11-Jährige</c:v>
                </c:pt>
                <c:pt idx="12">
                  <c:v>12-Jährige</c:v>
                </c:pt>
                <c:pt idx="13">
                  <c:v>13-Jährige</c:v>
                </c:pt>
                <c:pt idx="14">
                  <c:v>14-Jährige</c:v>
                </c:pt>
                <c:pt idx="15">
                  <c:v>15-Jährige</c:v>
                </c:pt>
                <c:pt idx="16">
                  <c:v>16-Jährige</c:v>
                </c:pt>
                <c:pt idx="17">
                  <c:v>17-Jährige</c:v>
                </c:pt>
                <c:pt idx="18">
                  <c:v>18-Jährige</c:v>
                </c:pt>
                <c:pt idx="19">
                  <c:v>19-Jährige</c:v>
                </c:pt>
                <c:pt idx="20">
                  <c:v>20-Jährige</c:v>
                </c:pt>
                <c:pt idx="21">
                  <c:v>21-Jährige</c:v>
                </c:pt>
                <c:pt idx="22">
                  <c:v>22-Jährige</c:v>
                </c:pt>
                <c:pt idx="23">
                  <c:v>23-Jährige</c:v>
                </c:pt>
                <c:pt idx="24">
                  <c:v>24-Jährige</c:v>
                </c:pt>
                <c:pt idx="25">
                  <c:v>25-Jährige</c:v>
                </c:pt>
                <c:pt idx="26">
                  <c:v>26-Jährige</c:v>
                </c:pt>
                <c:pt idx="27">
                  <c:v>27-Jährige</c:v>
                </c:pt>
                <c:pt idx="28">
                  <c:v>28-Jährige</c:v>
                </c:pt>
                <c:pt idx="29">
                  <c:v>29-Jährige</c:v>
                </c:pt>
                <c:pt idx="30">
                  <c:v>30-Jährige</c:v>
                </c:pt>
                <c:pt idx="31">
                  <c:v>31-Jährige</c:v>
                </c:pt>
                <c:pt idx="32">
                  <c:v>32-Jährige</c:v>
                </c:pt>
                <c:pt idx="33">
                  <c:v>33-Jährige</c:v>
                </c:pt>
                <c:pt idx="34">
                  <c:v>34-Jährige</c:v>
                </c:pt>
                <c:pt idx="35">
                  <c:v>35-Jährige</c:v>
                </c:pt>
                <c:pt idx="36">
                  <c:v>36-Jährige</c:v>
                </c:pt>
                <c:pt idx="37">
                  <c:v>37-Jährige</c:v>
                </c:pt>
                <c:pt idx="38">
                  <c:v>38-Jährige</c:v>
                </c:pt>
                <c:pt idx="39">
                  <c:v>39-Jährige</c:v>
                </c:pt>
                <c:pt idx="40">
                  <c:v>40-Jährige</c:v>
                </c:pt>
                <c:pt idx="41">
                  <c:v>41-Jährige</c:v>
                </c:pt>
                <c:pt idx="42">
                  <c:v>42-Jährige</c:v>
                </c:pt>
                <c:pt idx="43">
                  <c:v>43-Jährige</c:v>
                </c:pt>
                <c:pt idx="44">
                  <c:v>44-Jährige</c:v>
                </c:pt>
                <c:pt idx="45">
                  <c:v>45-Jährige</c:v>
                </c:pt>
                <c:pt idx="46">
                  <c:v>46-Jährige</c:v>
                </c:pt>
                <c:pt idx="47">
                  <c:v>47-Jährige</c:v>
                </c:pt>
                <c:pt idx="48">
                  <c:v>48-Jährige</c:v>
                </c:pt>
                <c:pt idx="49">
                  <c:v>49-Jährige</c:v>
                </c:pt>
                <c:pt idx="50">
                  <c:v>50-Jährige</c:v>
                </c:pt>
                <c:pt idx="51">
                  <c:v>51-Jährige</c:v>
                </c:pt>
                <c:pt idx="52">
                  <c:v>52-Jährige</c:v>
                </c:pt>
                <c:pt idx="53">
                  <c:v>53-Jährige</c:v>
                </c:pt>
                <c:pt idx="54">
                  <c:v>54-Jährige</c:v>
                </c:pt>
                <c:pt idx="55">
                  <c:v>55-Jährige</c:v>
                </c:pt>
                <c:pt idx="56">
                  <c:v>56-Jährige</c:v>
                </c:pt>
                <c:pt idx="57">
                  <c:v>57-Jährige</c:v>
                </c:pt>
                <c:pt idx="58">
                  <c:v>58-Jährige</c:v>
                </c:pt>
                <c:pt idx="59">
                  <c:v>59-Jährige</c:v>
                </c:pt>
                <c:pt idx="60">
                  <c:v>60-Jährige</c:v>
                </c:pt>
                <c:pt idx="61">
                  <c:v>61-Jährige</c:v>
                </c:pt>
                <c:pt idx="62">
                  <c:v>62-Jährige</c:v>
                </c:pt>
                <c:pt idx="63">
                  <c:v>63-Jährige</c:v>
                </c:pt>
                <c:pt idx="64">
                  <c:v>64-Jährige</c:v>
                </c:pt>
                <c:pt idx="65">
                  <c:v>65-Jährige</c:v>
                </c:pt>
                <c:pt idx="66">
                  <c:v>66-Jährige</c:v>
                </c:pt>
                <c:pt idx="67">
                  <c:v>67-Jährige</c:v>
                </c:pt>
                <c:pt idx="68">
                  <c:v>68-Jährige</c:v>
                </c:pt>
                <c:pt idx="69">
                  <c:v>69-Jährige</c:v>
                </c:pt>
                <c:pt idx="70">
                  <c:v>70-Jährige</c:v>
                </c:pt>
                <c:pt idx="71">
                  <c:v>71-Jährige</c:v>
                </c:pt>
                <c:pt idx="72">
                  <c:v>72-Jährige</c:v>
                </c:pt>
                <c:pt idx="73">
                  <c:v>73-Jährige</c:v>
                </c:pt>
                <c:pt idx="74">
                  <c:v>74-Jährige</c:v>
                </c:pt>
                <c:pt idx="75">
                  <c:v>75-Jährige</c:v>
                </c:pt>
                <c:pt idx="76">
                  <c:v>76-Jährige</c:v>
                </c:pt>
                <c:pt idx="77">
                  <c:v>77-Jährige</c:v>
                </c:pt>
                <c:pt idx="78">
                  <c:v>78-Jährige</c:v>
                </c:pt>
                <c:pt idx="79">
                  <c:v>79-Jährige</c:v>
                </c:pt>
                <c:pt idx="80">
                  <c:v>80-Jährige</c:v>
                </c:pt>
                <c:pt idx="81">
                  <c:v>81-Jährige</c:v>
                </c:pt>
                <c:pt idx="82">
                  <c:v>82-Jährige</c:v>
                </c:pt>
                <c:pt idx="83">
                  <c:v>83-Jährige</c:v>
                </c:pt>
                <c:pt idx="84">
                  <c:v>84-Jährige</c:v>
                </c:pt>
              </c:strCache>
            </c:strRef>
          </c:cat>
          <c:val>
            <c:numRef>
              <c:f>'Alterstruktur Bevölkerung'!$C$7:$C$91</c:f>
              <c:numCache>
                <c:formatCode>General</c:formatCode>
                <c:ptCount val="85"/>
                <c:pt idx="0">
                  <c:v>97802</c:v>
                </c:pt>
                <c:pt idx="1">
                  <c:v>112859</c:v>
                </c:pt>
                <c:pt idx="2">
                  <c:v>116876</c:v>
                </c:pt>
                <c:pt idx="3">
                  <c:v>116274</c:v>
                </c:pt>
                <c:pt idx="4">
                  <c:v>118300</c:v>
                </c:pt>
                <c:pt idx="5">
                  <c:v>123041</c:v>
                </c:pt>
                <c:pt idx="6">
                  <c:v>124057</c:v>
                </c:pt>
                <c:pt idx="7">
                  <c:v>126005</c:v>
                </c:pt>
                <c:pt idx="8">
                  <c:v>128037</c:v>
                </c:pt>
                <c:pt idx="9">
                  <c:v>123253</c:v>
                </c:pt>
                <c:pt idx="10">
                  <c:v>122408</c:v>
                </c:pt>
                <c:pt idx="11">
                  <c:v>117122</c:v>
                </c:pt>
                <c:pt idx="12">
                  <c:v>118247</c:v>
                </c:pt>
                <c:pt idx="13">
                  <c:v>113823</c:v>
                </c:pt>
                <c:pt idx="14">
                  <c:v>115040</c:v>
                </c:pt>
                <c:pt idx="15">
                  <c:v>115735</c:v>
                </c:pt>
                <c:pt idx="16">
                  <c:v>119360</c:v>
                </c:pt>
                <c:pt idx="17">
                  <c:v>119642</c:v>
                </c:pt>
                <c:pt idx="18">
                  <c:v>128280</c:v>
                </c:pt>
                <c:pt idx="19">
                  <c:v>141047</c:v>
                </c:pt>
                <c:pt idx="20">
                  <c:v>155877</c:v>
                </c:pt>
                <c:pt idx="21">
                  <c:v>158425</c:v>
                </c:pt>
                <c:pt idx="22">
                  <c:v>167126</c:v>
                </c:pt>
                <c:pt idx="23">
                  <c:v>185415</c:v>
                </c:pt>
                <c:pt idx="24">
                  <c:v>212860</c:v>
                </c:pt>
                <c:pt idx="25">
                  <c:v>243219</c:v>
                </c:pt>
                <c:pt idx="26">
                  <c:v>255008</c:v>
                </c:pt>
                <c:pt idx="27">
                  <c:v>263542</c:v>
                </c:pt>
                <c:pt idx="28">
                  <c:v>261675</c:v>
                </c:pt>
                <c:pt idx="29">
                  <c:v>264188</c:v>
                </c:pt>
                <c:pt idx="30">
                  <c:v>263411</c:v>
                </c:pt>
                <c:pt idx="31">
                  <c:v>262082</c:v>
                </c:pt>
                <c:pt idx="32">
                  <c:v>262047</c:v>
                </c:pt>
                <c:pt idx="33">
                  <c:v>257241</c:v>
                </c:pt>
                <c:pt idx="34">
                  <c:v>262528</c:v>
                </c:pt>
                <c:pt idx="35">
                  <c:v>258284</c:v>
                </c:pt>
                <c:pt idx="36">
                  <c:v>256965</c:v>
                </c:pt>
                <c:pt idx="37">
                  <c:v>247937</c:v>
                </c:pt>
                <c:pt idx="38">
                  <c:v>239935</c:v>
                </c:pt>
                <c:pt idx="39">
                  <c:v>236633</c:v>
                </c:pt>
                <c:pt idx="40">
                  <c:v>228646</c:v>
                </c:pt>
                <c:pt idx="41">
                  <c:v>224300</c:v>
                </c:pt>
                <c:pt idx="42">
                  <c:v>221115</c:v>
                </c:pt>
                <c:pt idx="43">
                  <c:v>216369</c:v>
                </c:pt>
                <c:pt idx="44">
                  <c:v>218712</c:v>
                </c:pt>
                <c:pt idx="45">
                  <c:v>209055</c:v>
                </c:pt>
                <c:pt idx="46">
                  <c:v>202288</c:v>
                </c:pt>
                <c:pt idx="47">
                  <c:v>197295</c:v>
                </c:pt>
                <c:pt idx="48">
                  <c:v>193706</c:v>
                </c:pt>
                <c:pt idx="49">
                  <c:v>190065</c:v>
                </c:pt>
                <c:pt idx="50">
                  <c:v>187374</c:v>
                </c:pt>
                <c:pt idx="51">
                  <c:v>179757</c:v>
                </c:pt>
                <c:pt idx="52">
                  <c:v>175771</c:v>
                </c:pt>
                <c:pt idx="53">
                  <c:v>170406</c:v>
                </c:pt>
                <c:pt idx="54">
                  <c:v>165241</c:v>
                </c:pt>
                <c:pt idx="55">
                  <c:v>156569</c:v>
                </c:pt>
                <c:pt idx="56">
                  <c:v>147911</c:v>
                </c:pt>
                <c:pt idx="57">
                  <c:v>134003</c:v>
                </c:pt>
                <c:pt idx="58">
                  <c:v>130299</c:v>
                </c:pt>
                <c:pt idx="59">
                  <c:v>124642</c:v>
                </c:pt>
                <c:pt idx="60">
                  <c:v>118982</c:v>
                </c:pt>
                <c:pt idx="61">
                  <c:v>109802</c:v>
                </c:pt>
                <c:pt idx="62">
                  <c:v>102642</c:v>
                </c:pt>
                <c:pt idx="63">
                  <c:v>92437</c:v>
                </c:pt>
                <c:pt idx="64">
                  <c:v>92115</c:v>
                </c:pt>
                <c:pt idx="65">
                  <c:v>81423</c:v>
                </c:pt>
                <c:pt idx="66">
                  <c:v>74668</c:v>
                </c:pt>
                <c:pt idx="67">
                  <c:v>69671</c:v>
                </c:pt>
                <c:pt idx="68">
                  <c:v>70229</c:v>
                </c:pt>
                <c:pt idx="69">
                  <c:v>65857</c:v>
                </c:pt>
                <c:pt idx="70">
                  <c:v>61144</c:v>
                </c:pt>
                <c:pt idx="71">
                  <c:v>55872</c:v>
                </c:pt>
                <c:pt idx="72">
                  <c:v>56345</c:v>
                </c:pt>
                <c:pt idx="73">
                  <c:v>52053</c:v>
                </c:pt>
                <c:pt idx="74">
                  <c:v>57220</c:v>
                </c:pt>
                <c:pt idx="75">
                  <c:v>53975</c:v>
                </c:pt>
                <c:pt idx="76">
                  <c:v>51014</c:v>
                </c:pt>
                <c:pt idx="77">
                  <c:v>47906</c:v>
                </c:pt>
                <c:pt idx="78">
                  <c:v>41893</c:v>
                </c:pt>
                <c:pt idx="79">
                  <c:v>35114</c:v>
                </c:pt>
                <c:pt idx="80">
                  <c:v>31294</c:v>
                </c:pt>
                <c:pt idx="81">
                  <c:v>27029</c:v>
                </c:pt>
                <c:pt idx="82">
                  <c:v>26007</c:v>
                </c:pt>
                <c:pt idx="83">
                  <c:v>22795</c:v>
                </c:pt>
                <c:pt idx="84">
                  <c:v>21972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4-8245-A2C1-5D246776F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620735"/>
        <c:axId val="357622975"/>
      </c:barChart>
      <c:lineChart>
        <c:grouping val="standard"/>
        <c:varyColors val="0"/>
        <c:ser>
          <c:idx val="2"/>
          <c:order val="2"/>
          <c:tx>
            <c:strRef>
              <c:f>'Alterstruktur Bevölkerung'!$D$6</c:f>
              <c:strCache>
                <c:ptCount val="1"/>
                <c:pt idx="0">
                  <c:v>Insgesamt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'Alterstruktur Bevölkerung'!$A$7:$A$91</c:f>
              <c:strCache>
                <c:ptCount val="85"/>
                <c:pt idx="0">
                  <c:v>unter 1 Jahr</c:v>
                </c:pt>
                <c:pt idx="1">
                  <c:v>1-Jährige</c:v>
                </c:pt>
                <c:pt idx="2">
                  <c:v>2-Jährige</c:v>
                </c:pt>
                <c:pt idx="3">
                  <c:v>3-Jährige</c:v>
                </c:pt>
                <c:pt idx="4">
                  <c:v>4-Jährige</c:v>
                </c:pt>
                <c:pt idx="5">
                  <c:v>5-Jährige</c:v>
                </c:pt>
                <c:pt idx="6">
                  <c:v>6-Jährige</c:v>
                </c:pt>
                <c:pt idx="7">
                  <c:v>7-Jährige</c:v>
                </c:pt>
                <c:pt idx="8">
                  <c:v>8-Jährige</c:v>
                </c:pt>
                <c:pt idx="9">
                  <c:v>9-Jährige</c:v>
                </c:pt>
                <c:pt idx="10">
                  <c:v>10-Jährige</c:v>
                </c:pt>
                <c:pt idx="11">
                  <c:v>11-Jährige</c:v>
                </c:pt>
                <c:pt idx="12">
                  <c:v>12-Jährige</c:v>
                </c:pt>
                <c:pt idx="13">
                  <c:v>13-Jährige</c:v>
                </c:pt>
                <c:pt idx="14">
                  <c:v>14-Jährige</c:v>
                </c:pt>
                <c:pt idx="15">
                  <c:v>15-Jährige</c:v>
                </c:pt>
                <c:pt idx="16">
                  <c:v>16-Jährige</c:v>
                </c:pt>
                <c:pt idx="17">
                  <c:v>17-Jährige</c:v>
                </c:pt>
                <c:pt idx="18">
                  <c:v>18-Jährige</c:v>
                </c:pt>
                <c:pt idx="19">
                  <c:v>19-Jährige</c:v>
                </c:pt>
                <c:pt idx="20">
                  <c:v>20-Jährige</c:v>
                </c:pt>
                <c:pt idx="21">
                  <c:v>21-Jährige</c:v>
                </c:pt>
                <c:pt idx="22">
                  <c:v>22-Jährige</c:v>
                </c:pt>
                <c:pt idx="23">
                  <c:v>23-Jährige</c:v>
                </c:pt>
                <c:pt idx="24">
                  <c:v>24-Jährige</c:v>
                </c:pt>
                <c:pt idx="25">
                  <c:v>25-Jährige</c:v>
                </c:pt>
                <c:pt idx="26">
                  <c:v>26-Jährige</c:v>
                </c:pt>
                <c:pt idx="27">
                  <c:v>27-Jährige</c:v>
                </c:pt>
                <c:pt idx="28">
                  <c:v>28-Jährige</c:v>
                </c:pt>
                <c:pt idx="29">
                  <c:v>29-Jährige</c:v>
                </c:pt>
                <c:pt idx="30">
                  <c:v>30-Jährige</c:v>
                </c:pt>
                <c:pt idx="31">
                  <c:v>31-Jährige</c:v>
                </c:pt>
                <c:pt idx="32">
                  <c:v>32-Jährige</c:v>
                </c:pt>
                <c:pt idx="33">
                  <c:v>33-Jährige</c:v>
                </c:pt>
                <c:pt idx="34">
                  <c:v>34-Jährige</c:v>
                </c:pt>
                <c:pt idx="35">
                  <c:v>35-Jährige</c:v>
                </c:pt>
                <c:pt idx="36">
                  <c:v>36-Jährige</c:v>
                </c:pt>
                <c:pt idx="37">
                  <c:v>37-Jährige</c:v>
                </c:pt>
                <c:pt idx="38">
                  <c:v>38-Jährige</c:v>
                </c:pt>
                <c:pt idx="39">
                  <c:v>39-Jährige</c:v>
                </c:pt>
                <c:pt idx="40">
                  <c:v>40-Jährige</c:v>
                </c:pt>
                <c:pt idx="41">
                  <c:v>41-Jährige</c:v>
                </c:pt>
                <c:pt idx="42">
                  <c:v>42-Jährige</c:v>
                </c:pt>
                <c:pt idx="43">
                  <c:v>43-Jährige</c:v>
                </c:pt>
                <c:pt idx="44">
                  <c:v>44-Jährige</c:v>
                </c:pt>
                <c:pt idx="45">
                  <c:v>45-Jährige</c:v>
                </c:pt>
                <c:pt idx="46">
                  <c:v>46-Jährige</c:v>
                </c:pt>
                <c:pt idx="47">
                  <c:v>47-Jährige</c:v>
                </c:pt>
                <c:pt idx="48">
                  <c:v>48-Jährige</c:v>
                </c:pt>
                <c:pt idx="49">
                  <c:v>49-Jährige</c:v>
                </c:pt>
                <c:pt idx="50">
                  <c:v>50-Jährige</c:v>
                </c:pt>
                <c:pt idx="51">
                  <c:v>51-Jährige</c:v>
                </c:pt>
                <c:pt idx="52">
                  <c:v>52-Jährige</c:v>
                </c:pt>
                <c:pt idx="53">
                  <c:v>53-Jährige</c:v>
                </c:pt>
                <c:pt idx="54">
                  <c:v>54-Jährige</c:v>
                </c:pt>
                <c:pt idx="55">
                  <c:v>55-Jährige</c:v>
                </c:pt>
                <c:pt idx="56">
                  <c:v>56-Jährige</c:v>
                </c:pt>
                <c:pt idx="57">
                  <c:v>57-Jährige</c:v>
                </c:pt>
                <c:pt idx="58">
                  <c:v>58-Jährige</c:v>
                </c:pt>
                <c:pt idx="59">
                  <c:v>59-Jährige</c:v>
                </c:pt>
                <c:pt idx="60">
                  <c:v>60-Jährige</c:v>
                </c:pt>
                <c:pt idx="61">
                  <c:v>61-Jährige</c:v>
                </c:pt>
                <c:pt idx="62">
                  <c:v>62-Jährige</c:v>
                </c:pt>
                <c:pt idx="63">
                  <c:v>63-Jährige</c:v>
                </c:pt>
                <c:pt idx="64">
                  <c:v>64-Jährige</c:v>
                </c:pt>
                <c:pt idx="65">
                  <c:v>65-Jährige</c:v>
                </c:pt>
                <c:pt idx="66">
                  <c:v>66-Jährige</c:v>
                </c:pt>
                <c:pt idx="67">
                  <c:v>67-Jährige</c:v>
                </c:pt>
                <c:pt idx="68">
                  <c:v>68-Jährige</c:v>
                </c:pt>
                <c:pt idx="69">
                  <c:v>69-Jährige</c:v>
                </c:pt>
                <c:pt idx="70">
                  <c:v>70-Jährige</c:v>
                </c:pt>
                <c:pt idx="71">
                  <c:v>71-Jährige</c:v>
                </c:pt>
                <c:pt idx="72">
                  <c:v>72-Jährige</c:v>
                </c:pt>
                <c:pt idx="73">
                  <c:v>73-Jährige</c:v>
                </c:pt>
                <c:pt idx="74">
                  <c:v>74-Jährige</c:v>
                </c:pt>
                <c:pt idx="75">
                  <c:v>75-Jährige</c:v>
                </c:pt>
                <c:pt idx="76">
                  <c:v>76-Jährige</c:v>
                </c:pt>
                <c:pt idx="77">
                  <c:v>77-Jährige</c:v>
                </c:pt>
                <c:pt idx="78">
                  <c:v>78-Jährige</c:v>
                </c:pt>
                <c:pt idx="79">
                  <c:v>79-Jährige</c:v>
                </c:pt>
                <c:pt idx="80">
                  <c:v>80-Jährige</c:v>
                </c:pt>
                <c:pt idx="81">
                  <c:v>81-Jährige</c:v>
                </c:pt>
                <c:pt idx="82">
                  <c:v>82-Jährige</c:v>
                </c:pt>
                <c:pt idx="83">
                  <c:v>83-Jährige</c:v>
                </c:pt>
                <c:pt idx="84">
                  <c:v>84-Jährige</c:v>
                </c:pt>
              </c:strCache>
            </c:strRef>
          </c:cat>
          <c:val>
            <c:numRef>
              <c:f>'Alterstruktur Bevölkerung'!$D$7:$D$91</c:f>
              <c:numCache>
                <c:formatCode>General</c:formatCode>
                <c:ptCount val="85"/>
                <c:pt idx="0">
                  <c:v>673380</c:v>
                </c:pt>
                <c:pt idx="1">
                  <c:v>700940</c:v>
                </c:pt>
                <c:pt idx="2">
                  <c:v>744162</c:v>
                </c:pt>
                <c:pt idx="3">
                  <c:v>797030</c:v>
                </c:pt>
                <c:pt idx="4">
                  <c:v>783616</c:v>
                </c:pt>
                <c:pt idx="5">
                  <c:v>792542</c:v>
                </c:pt>
                <c:pt idx="6">
                  <c:v>806423</c:v>
                </c:pt>
                <c:pt idx="7">
                  <c:v>816018</c:v>
                </c:pt>
                <c:pt idx="8">
                  <c:v>824410</c:v>
                </c:pt>
                <c:pt idx="9">
                  <c:v>802173</c:v>
                </c:pt>
                <c:pt idx="10">
                  <c:v>797364</c:v>
                </c:pt>
                <c:pt idx="11">
                  <c:v>771006</c:v>
                </c:pt>
                <c:pt idx="12">
                  <c:v>771740</c:v>
                </c:pt>
                <c:pt idx="13">
                  <c:v>760061</c:v>
                </c:pt>
                <c:pt idx="14">
                  <c:v>779030</c:v>
                </c:pt>
                <c:pt idx="15">
                  <c:v>769457</c:v>
                </c:pt>
                <c:pt idx="16">
                  <c:v>792341</c:v>
                </c:pt>
                <c:pt idx="17">
                  <c:v>793349</c:v>
                </c:pt>
                <c:pt idx="18">
                  <c:v>792901</c:v>
                </c:pt>
                <c:pt idx="19">
                  <c:v>817999</c:v>
                </c:pt>
                <c:pt idx="20">
                  <c:v>843316</c:v>
                </c:pt>
                <c:pt idx="21">
                  <c:v>834907</c:v>
                </c:pt>
                <c:pt idx="22">
                  <c:v>857842</c:v>
                </c:pt>
                <c:pt idx="23">
                  <c:v>893523</c:v>
                </c:pt>
                <c:pt idx="24">
                  <c:v>952560</c:v>
                </c:pt>
                <c:pt idx="25">
                  <c:v>968463</c:v>
                </c:pt>
                <c:pt idx="26">
                  <c:v>994345</c:v>
                </c:pt>
                <c:pt idx="27">
                  <c:v>1020294</c:v>
                </c:pt>
                <c:pt idx="28">
                  <c:v>1001001</c:v>
                </c:pt>
                <c:pt idx="29">
                  <c:v>980890</c:v>
                </c:pt>
                <c:pt idx="30">
                  <c:v>988288</c:v>
                </c:pt>
                <c:pt idx="31">
                  <c:v>1015189</c:v>
                </c:pt>
                <c:pt idx="32">
                  <c:v>1033390</c:v>
                </c:pt>
                <c:pt idx="33">
                  <c:v>1060509</c:v>
                </c:pt>
                <c:pt idx="34">
                  <c:v>1151887</c:v>
                </c:pt>
                <c:pt idx="35">
                  <c:v>1139320</c:v>
                </c:pt>
                <c:pt idx="36">
                  <c:v>1165498</c:v>
                </c:pt>
                <c:pt idx="37">
                  <c:v>1143025</c:v>
                </c:pt>
                <c:pt idx="38">
                  <c:v>1124922</c:v>
                </c:pt>
                <c:pt idx="39">
                  <c:v>1092066</c:v>
                </c:pt>
                <c:pt idx="40">
                  <c:v>1083525</c:v>
                </c:pt>
                <c:pt idx="41">
                  <c:v>1083458</c:v>
                </c:pt>
                <c:pt idx="42">
                  <c:v>1099294</c:v>
                </c:pt>
                <c:pt idx="43">
                  <c:v>1086742</c:v>
                </c:pt>
                <c:pt idx="44">
                  <c:v>1088001</c:v>
                </c:pt>
                <c:pt idx="45">
                  <c:v>1032845</c:v>
                </c:pt>
                <c:pt idx="46">
                  <c:v>1014045</c:v>
                </c:pt>
                <c:pt idx="47">
                  <c:v>999487</c:v>
                </c:pt>
                <c:pt idx="48">
                  <c:v>976705</c:v>
                </c:pt>
                <c:pt idx="49">
                  <c:v>947515</c:v>
                </c:pt>
                <c:pt idx="50">
                  <c:v>956347</c:v>
                </c:pt>
                <c:pt idx="51">
                  <c:v>957400</c:v>
                </c:pt>
                <c:pt idx="52">
                  <c:v>1035320</c:v>
                </c:pt>
                <c:pt idx="53">
                  <c:v>1138063</c:v>
                </c:pt>
                <c:pt idx="54">
                  <c:v>1173661</c:v>
                </c:pt>
                <c:pt idx="55">
                  <c:v>1251796</c:v>
                </c:pt>
                <c:pt idx="56">
                  <c:v>1301334</c:v>
                </c:pt>
                <c:pt idx="57">
                  <c:v>1324870</c:v>
                </c:pt>
                <c:pt idx="58">
                  <c:v>1351436</c:v>
                </c:pt>
                <c:pt idx="59">
                  <c:v>1344152</c:v>
                </c:pt>
                <c:pt idx="60">
                  <c:v>1360738</c:v>
                </c:pt>
                <c:pt idx="61">
                  <c:v>1339742</c:v>
                </c:pt>
                <c:pt idx="62">
                  <c:v>1294344</c:v>
                </c:pt>
                <c:pt idx="63">
                  <c:v>1269790</c:v>
                </c:pt>
                <c:pt idx="64">
                  <c:v>1214279</c:v>
                </c:pt>
                <c:pt idx="65">
                  <c:v>1169242</c:v>
                </c:pt>
                <c:pt idx="66">
                  <c:v>1091834</c:v>
                </c:pt>
                <c:pt idx="67">
                  <c:v>1059429</c:v>
                </c:pt>
                <c:pt idx="68">
                  <c:v>1024594</c:v>
                </c:pt>
                <c:pt idx="69">
                  <c:v>979854</c:v>
                </c:pt>
                <c:pt idx="70">
                  <c:v>949236</c:v>
                </c:pt>
                <c:pt idx="71">
                  <c:v>904559</c:v>
                </c:pt>
                <c:pt idx="72">
                  <c:v>890040</c:v>
                </c:pt>
                <c:pt idx="73">
                  <c:v>859165</c:v>
                </c:pt>
                <c:pt idx="74">
                  <c:v>842694</c:v>
                </c:pt>
                <c:pt idx="75">
                  <c:v>797432</c:v>
                </c:pt>
                <c:pt idx="76">
                  <c:v>711029</c:v>
                </c:pt>
                <c:pt idx="77">
                  <c:v>651950</c:v>
                </c:pt>
                <c:pt idx="78">
                  <c:v>550371</c:v>
                </c:pt>
                <c:pt idx="79">
                  <c:v>468806</c:v>
                </c:pt>
                <c:pt idx="80">
                  <c:v>607141</c:v>
                </c:pt>
                <c:pt idx="81">
                  <c:v>593775</c:v>
                </c:pt>
                <c:pt idx="82">
                  <c:v>553001</c:v>
                </c:pt>
                <c:pt idx="83">
                  <c:v>641590</c:v>
                </c:pt>
                <c:pt idx="84">
                  <c:v>633529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4-8245-A2C1-5D246776F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620735"/>
        <c:axId val="357622975"/>
      </c:lineChart>
      <c:catAx>
        <c:axId val="35762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7622975"/>
        <c:crosses val="autoZero"/>
        <c:auto val="1"/>
        <c:lblAlgn val="ctr"/>
        <c:lblOffset val="100"/>
        <c:noMultiLvlLbl val="0"/>
      </c:catAx>
      <c:valAx>
        <c:axId val="35762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762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Verteilung Bevölkerung</a:t>
            </a:r>
            <a:r>
              <a:rPr lang="de-DE" baseline="0"/>
              <a:t> nach Herkunft, Alter, Geschlecht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'Bevölkerung Rohdaten'!$X$7:$Y$7</c:f>
              <c:strCache>
                <c:ptCount val="2"/>
                <c:pt idx="0">
                  <c:v>Deutsche</c:v>
                </c:pt>
                <c:pt idx="1">
                  <c:v>Männlich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'Bevölkerung Rohdaten'!$Z$6:$AG$6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'Bevölkerung Rohdaten'!$Z$7:$AG$7</c:f>
              <c:numCache>
                <c:formatCode>General</c:formatCode>
                <c:ptCount val="8"/>
                <c:pt idx="0">
                  <c:v>4704805</c:v>
                </c:pt>
                <c:pt idx="1">
                  <c:v>1364829</c:v>
                </c:pt>
                <c:pt idx="2">
                  <c:v>1038070</c:v>
                </c:pt>
                <c:pt idx="3">
                  <c:v>3321729</c:v>
                </c:pt>
                <c:pt idx="4">
                  <c:v>4242481</c:v>
                </c:pt>
                <c:pt idx="5">
                  <c:v>4151381</c:v>
                </c:pt>
                <c:pt idx="6">
                  <c:v>5110028</c:v>
                </c:pt>
                <c:pt idx="7">
                  <c:v>10824796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8-CC4A-AB54-19EB04A79E4E}"/>
            </c:ext>
          </c:extLst>
        </c:ser>
        <c:ser>
          <c:idx val="1"/>
          <c:order val="1"/>
          <c:tx>
            <c:strRef>
              <c:f>'Bevölkerung Rohdaten'!$X$8:$Y$8</c:f>
              <c:strCache>
                <c:ptCount val="2"/>
                <c:pt idx="0">
                  <c:v>Deutsche</c:v>
                </c:pt>
                <c:pt idx="1">
                  <c:v>Weiblich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'Bevölkerung Rohdaten'!$Z$6:$AG$6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'Bevölkerung Rohdaten'!$Z$8:$AG$8</c:f>
              <c:numCache>
                <c:formatCode>General</c:formatCode>
                <c:ptCount val="8"/>
                <c:pt idx="0">
                  <c:v>4477956</c:v>
                </c:pt>
                <c:pt idx="1">
                  <c:v>1299571</c:v>
                </c:pt>
                <c:pt idx="2">
                  <c:v>990942</c:v>
                </c:pt>
                <c:pt idx="3">
                  <c:v>3170638</c:v>
                </c:pt>
                <c:pt idx="4">
                  <c:v>4124550</c:v>
                </c:pt>
                <c:pt idx="5">
                  <c:v>4158685</c:v>
                </c:pt>
                <c:pt idx="6">
                  <c:v>5152378</c:v>
                </c:pt>
                <c:pt idx="7">
                  <c:v>13052026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8-CC4A-AB54-19EB04A79E4E}"/>
            </c:ext>
          </c:extLst>
        </c:ser>
        <c:ser>
          <c:idx val="2"/>
          <c:order val="2"/>
          <c:tx>
            <c:strRef>
              <c:f>'Bevölkerung Rohdaten'!$X$9:$Y$9</c:f>
              <c:strCache>
                <c:ptCount val="2"/>
                <c:pt idx="0">
                  <c:v>Ausländer</c:v>
                </c:pt>
                <c:pt idx="1">
                  <c:v>Männlich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'Bevölkerung Rohdaten'!$Z$6:$AG$6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'Bevölkerung Rohdaten'!$Z$9:$AG$9</c:f>
              <c:numCache>
                <c:formatCode>General</c:formatCode>
                <c:ptCount val="8"/>
                <c:pt idx="0">
                  <c:v>854686</c:v>
                </c:pt>
                <c:pt idx="1">
                  <c:v>257416</c:v>
                </c:pt>
                <c:pt idx="2">
                  <c:v>246873</c:v>
                </c:pt>
                <c:pt idx="3">
                  <c:v>1125821</c:v>
                </c:pt>
                <c:pt idx="4">
                  <c:v>1360252</c:v>
                </c:pt>
                <c:pt idx="5">
                  <c:v>1074389</c:v>
                </c:pt>
                <c:pt idx="6">
                  <c:v>803906</c:v>
                </c:pt>
                <c:pt idx="7">
                  <c:v>760239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8-CC4A-AB54-19EB04A79E4E}"/>
            </c:ext>
          </c:extLst>
        </c:ser>
        <c:ser>
          <c:idx val="3"/>
          <c:order val="3"/>
          <c:tx>
            <c:strRef>
              <c:f>'Bevölkerung Rohdaten'!$X$10:$Y$10</c:f>
              <c:strCache>
                <c:ptCount val="2"/>
                <c:pt idx="0">
                  <c:v>Ausländer</c:v>
                </c:pt>
                <c:pt idx="1">
                  <c:v>Weiblich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'Bevölkerung Rohdaten'!$Z$6:$AG$6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'Bevölkerung Rohdaten'!$Z$10:$AG$10</c:f>
              <c:numCache>
                <c:formatCode>General</c:formatCode>
                <c:ptCount val="8"/>
                <c:pt idx="0">
                  <c:v>803418</c:v>
                </c:pt>
                <c:pt idx="1">
                  <c:v>212361</c:v>
                </c:pt>
                <c:pt idx="2">
                  <c:v>178331</c:v>
                </c:pt>
                <c:pt idx="3">
                  <c:v>885637</c:v>
                </c:pt>
                <c:pt idx="4">
                  <c:v>1186811</c:v>
                </c:pt>
                <c:pt idx="5">
                  <c:v>1027162</c:v>
                </c:pt>
                <c:pt idx="6">
                  <c:v>768067</c:v>
                </c:pt>
                <c:pt idx="7">
                  <c:v>846906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A8-CC4A-AB54-19EB04A79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245376"/>
        <c:axId val="402105536"/>
      </c:barChart>
      <c:catAx>
        <c:axId val="4022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105536"/>
        <c:crosses val="autoZero"/>
        <c:auto val="1"/>
        <c:lblAlgn val="ctr"/>
        <c:lblOffset val="100"/>
        <c:noMultiLvlLbl val="0"/>
      </c:catAx>
      <c:valAx>
        <c:axId val="40210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24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'Bevölkerung Rohdaten'!$A$9:$A$94</c:f>
              <c:strCache>
                <c:ptCount val="86"/>
                <c:pt idx="0">
                  <c:v>unter 1 Jahr</c:v>
                </c:pt>
                <c:pt idx="1">
                  <c:v>1-Jährige</c:v>
                </c:pt>
                <c:pt idx="2">
                  <c:v>2-Jährige</c:v>
                </c:pt>
                <c:pt idx="3">
                  <c:v>3-Jährige</c:v>
                </c:pt>
                <c:pt idx="4">
                  <c:v>4-Jährige</c:v>
                </c:pt>
                <c:pt idx="5">
                  <c:v>5-Jährige</c:v>
                </c:pt>
                <c:pt idx="6">
                  <c:v>6-Jährige</c:v>
                </c:pt>
                <c:pt idx="7">
                  <c:v>7-Jährige</c:v>
                </c:pt>
                <c:pt idx="8">
                  <c:v>8-Jährige</c:v>
                </c:pt>
                <c:pt idx="9">
                  <c:v>9-Jährige</c:v>
                </c:pt>
                <c:pt idx="10">
                  <c:v>10-Jährige</c:v>
                </c:pt>
                <c:pt idx="11">
                  <c:v>11-Jährige</c:v>
                </c:pt>
                <c:pt idx="12">
                  <c:v>12-Jährige</c:v>
                </c:pt>
                <c:pt idx="13">
                  <c:v>13-Jährige</c:v>
                </c:pt>
                <c:pt idx="14">
                  <c:v>14-Jährige</c:v>
                </c:pt>
                <c:pt idx="15">
                  <c:v>15-Jährige</c:v>
                </c:pt>
                <c:pt idx="16">
                  <c:v>16-Jährige</c:v>
                </c:pt>
                <c:pt idx="17">
                  <c:v>17-Jährige</c:v>
                </c:pt>
                <c:pt idx="18">
                  <c:v>18-Jährige</c:v>
                </c:pt>
                <c:pt idx="19">
                  <c:v>19-Jährige</c:v>
                </c:pt>
                <c:pt idx="20">
                  <c:v>20-Jährige</c:v>
                </c:pt>
                <c:pt idx="21">
                  <c:v>21-Jährige</c:v>
                </c:pt>
                <c:pt idx="22">
                  <c:v>22-Jährige</c:v>
                </c:pt>
                <c:pt idx="23">
                  <c:v>23-Jährige</c:v>
                </c:pt>
                <c:pt idx="24">
                  <c:v>24-Jährige</c:v>
                </c:pt>
                <c:pt idx="25">
                  <c:v>25-Jährige</c:v>
                </c:pt>
                <c:pt idx="26">
                  <c:v>26-Jährige</c:v>
                </c:pt>
                <c:pt idx="27">
                  <c:v>27-Jährige</c:v>
                </c:pt>
                <c:pt idx="28">
                  <c:v>28-Jährige</c:v>
                </c:pt>
                <c:pt idx="29">
                  <c:v>29-Jährige</c:v>
                </c:pt>
                <c:pt idx="30">
                  <c:v>30-Jährige</c:v>
                </c:pt>
                <c:pt idx="31">
                  <c:v>31-Jährige</c:v>
                </c:pt>
                <c:pt idx="32">
                  <c:v>32-Jährige</c:v>
                </c:pt>
                <c:pt idx="33">
                  <c:v>33-Jährige</c:v>
                </c:pt>
                <c:pt idx="34">
                  <c:v>34-Jährige</c:v>
                </c:pt>
                <c:pt idx="35">
                  <c:v>35-Jährige</c:v>
                </c:pt>
                <c:pt idx="36">
                  <c:v>36-Jährige</c:v>
                </c:pt>
                <c:pt idx="37">
                  <c:v>37-Jährige</c:v>
                </c:pt>
                <c:pt idx="38">
                  <c:v>38-Jährige</c:v>
                </c:pt>
                <c:pt idx="39">
                  <c:v>39-Jährige</c:v>
                </c:pt>
                <c:pt idx="40">
                  <c:v>40-Jährige</c:v>
                </c:pt>
                <c:pt idx="41">
                  <c:v>41-Jährige</c:v>
                </c:pt>
                <c:pt idx="42">
                  <c:v>42-Jährige</c:v>
                </c:pt>
                <c:pt idx="43">
                  <c:v>43-Jährige</c:v>
                </c:pt>
                <c:pt idx="44">
                  <c:v>44-Jährige</c:v>
                </c:pt>
                <c:pt idx="45">
                  <c:v>45-Jährige</c:v>
                </c:pt>
                <c:pt idx="46">
                  <c:v>46-Jährige</c:v>
                </c:pt>
                <c:pt idx="47">
                  <c:v>47-Jährige</c:v>
                </c:pt>
                <c:pt idx="48">
                  <c:v>48-Jährige</c:v>
                </c:pt>
                <c:pt idx="49">
                  <c:v>49-Jährige</c:v>
                </c:pt>
                <c:pt idx="50">
                  <c:v>50-Jährige</c:v>
                </c:pt>
                <c:pt idx="51">
                  <c:v>51-Jährige</c:v>
                </c:pt>
                <c:pt idx="52">
                  <c:v>52-Jährige</c:v>
                </c:pt>
                <c:pt idx="53">
                  <c:v>53-Jährige</c:v>
                </c:pt>
                <c:pt idx="54">
                  <c:v>54-Jährige</c:v>
                </c:pt>
                <c:pt idx="55">
                  <c:v>55-Jährige</c:v>
                </c:pt>
                <c:pt idx="56">
                  <c:v>56-Jährige</c:v>
                </c:pt>
                <c:pt idx="57">
                  <c:v>57-Jährige</c:v>
                </c:pt>
                <c:pt idx="58">
                  <c:v>58-Jährige</c:v>
                </c:pt>
                <c:pt idx="59">
                  <c:v>59-Jährige</c:v>
                </c:pt>
                <c:pt idx="60">
                  <c:v>60-Jährige</c:v>
                </c:pt>
                <c:pt idx="61">
                  <c:v>61-Jährige</c:v>
                </c:pt>
                <c:pt idx="62">
                  <c:v>62-Jährige</c:v>
                </c:pt>
                <c:pt idx="63">
                  <c:v>63-Jährige</c:v>
                </c:pt>
                <c:pt idx="64">
                  <c:v>64-Jährige</c:v>
                </c:pt>
                <c:pt idx="65">
                  <c:v>65-Jährige</c:v>
                </c:pt>
                <c:pt idx="66">
                  <c:v>66-Jährige</c:v>
                </c:pt>
                <c:pt idx="67">
                  <c:v>67-Jährige</c:v>
                </c:pt>
                <c:pt idx="68">
                  <c:v>68-Jährige</c:v>
                </c:pt>
                <c:pt idx="69">
                  <c:v>69-Jährige</c:v>
                </c:pt>
                <c:pt idx="70">
                  <c:v>70-Jährige</c:v>
                </c:pt>
                <c:pt idx="71">
                  <c:v>71-Jährige</c:v>
                </c:pt>
                <c:pt idx="72">
                  <c:v>72-Jährige</c:v>
                </c:pt>
                <c:pt idx="73">
                  <c:v>73-Jährige</c:v>
                </c:pt>
                <c:pt idx="74">
                  <c:v>74-Jährige</c:v>
                </c:pt>
                <c:pt idx="75">
                  <c:v>75-Jährige</c:v>
                </c:pt>
                <c:pt idx="76">
                  <c:v>76-Jährige</c:v>
                </c:pt>
                <c:pt idx="77">
                  <c:v>77-Jährige</c:v>
                </c:pt>
                <c:pt idx="78">
                  <c:v>78-Jährige</c:v>
                </c:pt>
                <c:pt idx="79">
                  <c:v>79-Jährige</c:v>
                </c:pt>
                <c:pt idx="80">
                  <c:v>80-Jährige</c:v>
                </c:pt>
                <c:pt idx="81">
                  <c:v>81-Jährige</c:v>
                </c:pt>
                <c:pt idx="82">
                  <c:v>82-Jährige</c:v>
                </c:pt>
                <c:pt idx="83">
                  <c:v>83-Jährige</c:v>
                </c:pt>
                <c:pt idx="84">
                  <c:v>84-Jährige</c:v>
                </c:pt>
                <c:pt idx="85">
                  <c:v>85 Jahre und mehr</c:v>
                </c:pt>
              </c:strCache>
            </c:strRef>
          </c:cat>
          <c:val>
            <c:numRef>
              <c:f>'Bevölkerung Rohdaten'!$F$9:$F$94</c:f>
              <c:numCache>
                <c:formatCode>General</c:formatCode>
                <c:ptCount val="86"/>
                <c:pt idx="0">
                  <c:v>295565</c:v>
                </c:pt>
                <c:pt idx="1">
                  <c:v>301391</c:v>
                </c:pt>
                <c:pt idx="2">
                  <c:v>321736</c:v>
                </c:pt>
                <c:pt idx="3">
                  <c:v>348812</c:v>
                </c:pt>
                <c:pt idx="4">
                  <c:v>341472</c:v>
                </c:pt>
                <c:pt idx="5">
                  <c:v>343227</c:v>
                </c:pt>
                <c:pt idx="6">
                  <c:v>349090</c:v>
                </c:pt>
                <c:pt idx="7">
                  <c:v>353129</c:v>
                </c:pt>
                <c:pt idx="8">
                  <c:v>355781</c:v>
                </c:pt>
                <c:pt idx="9">
                  <c:v>347829</c:v>
                </c:pt>
                <c:pt idx="10">
                  <c:v>345654</c:v>
                </c:pt>
                <c:pt idx="11">
                  <c:v>335031</c:v>
                </c:pt>
                <c:pt idx="12">
                  <c:v>335137</c:v>
                </c:pt>
                <c:pt idx="13">
                  <c:v>330951</c:v>
                </c:pt>
                <c:pt idx="14">
                  <c:v>339828</c:v>
                </c:pt>
                <c:pt idx="15">
                  <c:v>335314</c:v>
                </c:pt>
                <c:pt idx="16">
                  <c:v>344345</c:v>
                </c:pt>
                <c:pt idx="17">
                  <c:v>345342</c:v>
                </c:pt>
                <c:pt idx="18">
                  <c:v>340740</c:v>
                </c:pt>
                <c:pt idx="19">
                  <c:v>346173</c:v>
                </c:pt>
                <c:pt idx="20">
                  <c:v>351157</c:v>
                </c:pt>
                <c:pt idx="21">
                  <c:v>344893</c:v>
                </c:pt>
                <c:pt idx="22">
                  <c:v>352642</c:v>
                </c:pt>
                <c:pt idx="23">
                  <c:v>361869</c:v>
                </c:pt>
                <c:pt idx="24">
                  <c:v>377613</c:v>
                </c:pt>
                <c:pt idx="25">
                  <c:v>372078</c:v>
                </c:pt>
                <c:pt idx="26">
                  <c:v>379081</c:v>
                </c:pt>
                <c:pt idx="27">
                  <c:v>387575</c:v>
                </c:pt>
                <c:pt idx="28">
                  <c:v>379090</c:v>
                </c:pt>
                <c:pt idx="29">
                  <c:v>366888</c:v>
                </c:pt>
                <c:pt idx="30">
                  <c:v>370459</c:v>
                </c:pt>
                <c:pt idx="31">
                  <c:v>384342</c:v>
                </c:pt>
                <c:pt idx="32">
                  <c:v>391680</c:v>
                </c:pt>
                <c:pt idx="33">
                  <c:v>407681</c:v>
                </c:pt>
                <c:pt idx="34">
                  <c:v>451150</c:v>
                </c:pt>
                <c:pt idx="35">
                  <c:v>446078</c:v>
                </c:pt>
                <c:pt idx="36">
                  <c:v>460733</c:v>
                </c:pt>
                <c:pt idx="37">
                  <c:v>453597</c:v>
                </c:pt>
                <c:pt idx="38">
                  <c:v>445920</c:v>
                </c:pt>
                <c:pt idx="39">
                  <c:v>430841</c:v>
                </c:pt>
                <c:pt idx="40">
                  <c:v>430190</c:v>
                </c:pt>
                <c:pt idx="41">
                  <c:v>432014</c:v>
                </c:pt>
                <c:pt idx="42">
                  <c:v>440911</c:v>
                </c:pt>
                <c:pt idx="43">
                  <c:v>434563</c:v>
                </c:pt>
                <c:pt idx="44">
                  <c:v>433208</c:v>
                </c:pt>
                <c:pt idx="45">
                  <c:v>410100</c:v>
                </c:pt>
                <c:pt idx="46">
                  <c:v>404374</c:v>
                </c:pt>
                <c:pt idx="47">
                  <c:v>400203</c:v>
                </c:pt>
                <c:pt idx="48">
                  <c:v>389274</c:v>
                </c:pt>
                <c:pt idx="49">
                  <c:v>376544</c:v>
                </c:pt>
                <c:pt idx="50">
                  <c:v>381475</c:v>
                </c:pt>
                <c:pt idx="51">
                  <c:v>386466</c:v>
                </c:pt>
                <c:pt idx="52">
                  <c:v>427248</c:v>
                </c:pt>
                <c:pt idx="53">
                  <c:v>481942</c:v>
                </c:pt>
                <c:pt idx="54">
                  <c:v>501670</c:v>
                </c:pt>
                <c:pt idx="55">
                  <c:v>546326</c:v>
                </c:pt>
                <c:pt idx="56">
                  <c:v>575676</c:v>
                </c:pt>
                <c:pt idx="57">
                  <c:v>593823</c:v>
                </c:pt>
                <c:pt idx="58">
                  <c:v>608245</c:v>
                </c:pt>
                <c:pt idx="59">
                  <c:v>607157</c:v>
                </c:pt>
                <c:pt idx="60">
                  <c:v>615163</c:v>
                </c:pt>
                <c:pt idx="61">
                  <c:v>607127</c:v>
                </c:pt>
                <c:pt idx="62">
                  <c:v>585965</c:v>
                </c:pt>
                <c:pt idx="63">
                  <c:v>576914</c:v>
                </c:pt>
                <c:pt idx="64">
                  <c:v>546128</c:v>
                </c:pt>
                <c:pt idx="65">
                  <c:v>527171</c:v>
                </c:pt>
                <c:pt idx="66">
                  <c:v>491356</c:v>
                </c:pt>
                <c:pt idx="67">
                  <c:v>476903</c:v>
                </c:pt>
                <c:pt idx="68">
                  <c:v>458927</c:v>
                </c:pt>
                <c:pt idx="69">
                  <c:v>436229</c:v>
                </c:pt>
                <c:pt idx="70">
                  <c:v>420269</c:v>
                </c:pt>
                <c:pt idx="71">
                  <c:v>398149</c:v>
                </c:pt>
                <c:pt idx="72">
                  <c:v>389518</c:v>
                </c:pt>
                <c:pt idx="73">
                  <c:v>374310</c:v>
                </c:pt>
                <c:pt idx="74">
                  <c:v>361567</c:v>
                </c:pt>
                <c:pt idx="75">
                  <c:v>340338</c:v>
                </c:pt>
                <c:pt idx="76">
                  <c:v>300719</c:v>
                </c:pt>
                <c:pt idx="77">
                  <c:v>271334</c:v>
                </c:pt>
                <c:pt idx="78">
                  <c:v>224709</c:v>
                </c:pt>
                <c:pt idx="79">
                  <c:v>187939</c:v>
                </c:pt>
                <c:pt idx="80">
                  <c:v>248539</c:v>
                </c:pt>
                <c:pt idx="81">
                  <c:v>241742</c:v>
                </c:pt>
                <c:pt idx="82">
                  <c:v>220742</c:v>
                </c:pt>
                <c:pt idx="83">
                  <c:v>253753</c:v>
                </c:pt>
                <c:pt idx="84">
                  <c:v>243402</c:v>
                </c:pt>
                <c:pt idx="85">
                  <c:v>1025883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E-4646-ADFC-85103C79421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'Bevölkerung Rohdaten'!$A$9:$A$94</c:f>
              <c:strCache>
                <c:ptCount val="86"/>
                <c:pt idx="0">
                  <c:v>unter 1 Jahr</c:v>
                </c:pt>
                <c:pt idx="1">
                  <c:v>1-Jährige</c:v>
                </c:pt>
                <c:pt idx="2">
                  <c:v>2-Jährige</c:v>
                </c:pt>
                <c:pt idx="3">
                  <c:v>3-Jährige</c:v>
                </c:pt>
                <c:pt idx="4">
                  <c:v>4-Jährige</c:v>
                </c:pt>
                <c:pt idx="5">
                  <c:v>5-Jährige</c:v>
                </c:pt>
                <c:pt idx="6">
                  <c:v>6-Jährige</c:v>
                </c:pt>
                <c:pt idx="7">
                  <c:v>7-Jährige</c:v>
                </c:pt>
                <c:pt idx="8">
                  <c:v>8-Jährige</c:v>
                </c:pt>
                <c:pt idx="9">
                  <c:v>9-Jährige</c:v>
                </c:pt>
                <c:pt idx="10">
                  <c:v>10-Jährige</c:v>
                </c:pt>
                <c:pt idx="11">
                  <c:v>11-Jährige</c:v>
                </c:pt>
                <c:pt idx="12">
                  <c:v>12-Jährige</c:v>
                </c:pt>
                <c:pt idx="13">
                  <c:v>13-Jährige</c:v>
                </c:pt>
                <c:pt idx="14">
                  <c:v>14-Jährige</c:v>
                </c:pt>
                <c:pt idx="15">
                  <c:v>15-Jährige</c:v>
                </c:pt>
                <c:pt idx="16">
                  <c:v>16-Jährige</c:v>
                </c:pt>
                <c:pt idx="17">
                  <c:v>17-Jährige</c:v>
                </c:pt>
                <c:pt idx="18">
                  <c:v>18-Jährige</c:v>
                </c:pt>
                <c:pt idx="19">
                  <c:v>19-Jährige</c:v>
                </c:pt>
                <c:pt idx="20">
                  <c:v>20-Jährige</c:v>
                </c:pt>
                <c:pt idx="21">
                  <c:v>21-Jährige</c:v>
                </c:pt>
                <c:pt idx="22">
                  <c:v>22-Jährige</c:v>
                </c:pt>
                <c:pt idx="23">
                  <c:v>23-Jährige</c:v>
                </c:pt>
                <c:pt idx="24">
                  <c:v>24-Jährige</c:v>
                </c:pt>
                <c:pt idx="25">
                  <c:v>25-Jährige</c:v>
                </c:pt>
                <c:pt idx="26">
                  <c:v>26-Jährige</c:v>
                </c:pt>
                <c:pt idx="27">
                  <c:v>27-Jährige</c:v>
                </c:pt>
                <c:pt idx="28">
                  <c:v>28-Jährige</c:v>
                </c:pt>
                <c:pt idx="29">
                  <c:v>29-Jährige</c:v>
                </c:pt>
                <c:pt idx="30">
                  <c:v>30-Jährige</c:v>
                </c:pt>
                <c:pt idx="31">
                  <c:v>31-Jährige</c:v>
                </c:pt>
                <c:pt idx="32">
                  <c:v>32-Jährige</c:v>
                </c:pt>
                <c:pt idx="33">
                  <c:v>33-Jährige</c:v>
                </c:pt>
                <c:pt idx="34">
                  <c:v>34-Jährige</c:v>
                </c:pt>
                <c:pt idx="35">
                  <c:v>35-Jährige</c:v>
                </c:pt>
                <c:pt idx="36">
                  <c:v>36-Jährige</c:v>
                </c:pt>
                <c:pt idx="37">
                  <c:v>37-Jährige</c:v>
                </c:pt>
                <c:pt idx="38">
                  <c:v>38-Jährige</c:v>
                </c:pt>
                <c:pt idx="39">
                  <c:v>39-Jährige</c:v>
                </c:pt>
                <c:pt idx="40">
                  <c:v>40-Jährige</c:v>
                </c:pt>
                <c:pt idx="41">
                  <c:v>41-Jährige</c:v>
                </c:pt>
                <c:pt idx="42">
                  <c:v>42-Jährige</c:v>
                </c:pt>
                <c:pt idx="43">
                  <c:v>43-Jährige</c:v>
                </c:pt>
                <c:pt idx="44">
                  <c:v>44-Jährige</c:v>
                </c:pt>
                <c:pt idx="45">
                  <c:v>45-Jährige</c:v>
                </c:pt>
                <c:pt idx="46">
                  <c:v>46-Jährige</c:v>
                </c:pt>
                <c:pt idx="47">
                  <c:v>47-Jährige</c:v>
                </c:pt>
                <c:pt idx="48">
                  <c:v>48-Jährige</c:v>
                </c:pt>
                <c:pt idx="49">
                  <c:v>49-Jährige</c:v>
                </c:pt>
                <c:pt idx="50">
                  <c:v>50-Jährige</c:v>
                </c:pt>
                <c:pt idx="51">
                  <c:v>51-Jährige</c:v>
                </c:pt>
                <c:pt idx="52">
                  <c:v>52-Jährige</c:v>
                </c:pt>
                <c:pt idx="53">
                  <c:v>53-Jährige</c:v>
                </c:pt>
                <c:pt idx="54">
                  <c:v>54-Jährige</c:v>
                </c:pt>
                <c:pt idx="55">
                  <c:v>55-Jährige</c:v>
                </c:pt>
                <c:pt idx="56">
                  <c:v>56-Jährige</c:v>
                </c:pt>
                <c:pt idx="57">
                  <c:v>57-Jährige</c:v>
                </c:pt>
                <c:pt idx="58">
                  <c:v>58-Jährige</c:v>
                </c:pt>
                <c:pt idx="59">
                  <c:v>59-Jährige</c:v>
                </c:pt>
                <c:pt idx="60">
                  <c:v>60-Jährige</c:v>
                </c:pt>
                <c:pt idx="61">
                  <c:v>61-Jährige</c:v>
                </c:pt>
                <c:pt idx="62">
                  <c:v>62-Jährige</c:v>
                </c:pt>
                <c:pt idx="63">
                  <c:v>63-Jährige</c:v>
                </c:pt>
                <c:pt idx="64">
                  <c:v>64-Jährige</c:v>
                </c:pt>
                <c:pt idx="65">
                  <c:v>65-Jährige</c:v>
                </c:pt>
                <c:pt idx="66">
                  <c:v>66-Jährige</c:v>
                </c:pt>
                <c:pt idx="67">
                  <c:v>67-Jährige</c:v>
                </c:pt>
                <c:pt idx="68">
                  <c:v>68-Jährige</c:v>
                </c:pt>
                <c:pt idx="69">
                  <c:v>69-Jährige</c:v>
                </c:pt>
                <c:pt idx="70">
                  <c:v>70-Jährige</c:v>
                </c:pt>
                <c:pt idx="71">
                  <c:v>71-Jährige</c:v>
                </c:pt>
                <c:pt idx="72">
                  <c:v>72-Jährige</c:v>
                </c:pt>
                <c:pt idx="73">
                  <c:v>73-Jährige</c:v>
                </c:pt>
                <c:pt idx="74">
                  <c:v>74-Jährige</c:v>
                </c:pt>
                <c:pt idx="75">
                  <c:v>75-Jährige</c:v>
                </c:pt>
                <c:pt idx="76">
                  <c:v>76-Jährige</c:v>
                </c:pt>
                <c:pt idx="77">
                  <c:v>77-Jährige</c:v>
                </c:pt>
                <c:pt idx="78">
                  <c:v>78-Jährige</c:v>
                </c:pt>
                <c:pt idx="79">
                  <c:v>79-Jährige</c:v>
                </c:pt>
                <c:pt idx="80">
                  <c:v>80-Jährige</c:v>
                </c:pt>
                <c:pt idx="81">
                  <c:v>81-Jährige</c:v>
                </c:pt>
                <c:pt idx="82">
                  <c:v>82-Jährige</c:v>
                </c:pt>
                <c:pt idx="83">
                  <c:v>83-Jährige</c:v>
                </c:pt>
                <c:pt idx="84">
                  <c:v>84-Jährige</c:v>
                </c:pt>
                <c:pt idx="85">
                  <c:v>85 Jahre und mehr</c:v>
                </c:pt>
              </c:strCache>
            </c:strRef>
          </c:cat>
          <c:val>
            <c:numRef>
              <c:f>'Bevölkerung Rohdaten'!$K$9:$K$94</c:f>
              <c:numCache>
                <c:formatCode>General</c:formatCode>
                <c:ptCount val="86"/>
                <c:pt idx="0">
                  <c:v>280013</c:v>
                </c:pt>
                <c:pt idx="1">
                  <c:v>286690</c:v>
                </c:pt>
                <c:pt idx="2">
                  <c:v>305550</c:v>
                </c:pt>
                <c:pt idx="3">
                  <c:v>331944</c:v>
                </c:pt>
                <c:pt idx="4">
                  <c:v>323844</c:v>
                </c:pt>
                <c:pt idx="5">
                  <c:v>326274</c:v>
                </c:pt>
                <c:pt idx="6">
                  <c:v>333276</c:v>
                </c:pt>
                <c:pt idx="7">
                  <c:v>336884</c:v>
                </c:pt>
                <c:pt idx="8">
                  <c:v>340592</c:v>
                </c:pt>
                <c:pt idx="9">
                  <c:v>331091</c:v>
                </c:pt>
                <c:pt idx="10">
                  <c:v>329302</c:v>
                </c:pt>
                <c:pt idx="11">
                  <c:v>318853</c:v>
                </c:pt>
                <c:pt idx="12">
                  <c:v>318356</c:v>
                </c:pt>
                <c:pt idx="13">
                  <c:v>315287</c:v>
                </c:pt>
                <c:pt idx="14">
                  <c:v>324162</c:v>
                </c:pt>
                <c:pt idx="15">
                  <c:v>318408</c:v>
                </c:pt>
                <c:pt idx="16">
                  <c:v>328636</c:v>
                </c:pt>
                <c:pt idx="17">
                  <c:v>328365</c:v>
                </c:pt>
                <c:pt idx="18">
                  <c:v>323881</c:v>
                </c:pt>
                <c:pt idx="19">
                  <c:v>330779</c:v>
                </c:pt>
                <c:pt idx="20">
                  <c:v>336282</c:v>
                </c:pt>
                <c:pt idx="21">
                  <c:v>331589</c:v>
                </c:pt>
                <c:pt idx="22">
                  <c:v>338074</c:v>
                </c:pt>
                <c:pt idx="23">
                  <c:v>346239</c:v>
                </c:pt>
                <c:pt idx="24">
                  <c:v>362087</c:v>
                </c:pt>
                <c:pt idx="25">
                  <c:v>353166</c:v>
                </c:pt>
                <c:pt idx="26">
                  <c:v>360256</c:v>
                </c:pt>
                <c:pt idx="27">
                  <c:v>369177</c:v>
                </c:pt>
                <c:pt idx="28">
                  <c:v>360236</c:v>
                </c:pt>
                <c:pt idx="29">
                  <c:v>349814</c:v>
                </c:pt>
                <c:pt idx="30">
                  <c:v>354418</c:v>
                </c:pt>
                <c:pt idx="31">
                  <c:v>368765</c:v>
                </c:pt>
                <c:pt idx="32">
                  <c:v>379663</c:v>
                </c:pt>
                <c:pt idx="33">
                  <c:v>395587</c:v>
                </c:pt>
                <c:pt idx="34">
                  <c:v>438209</c:v>
                </c:pt>
                <c:pt idx="35">
                  <c:v>434958</c:v>
                </c:pt>
                <c:pt idx="36">
                  <c:v>447800</c:v>
                </c:pt>
                <c:pt idx="37">
                  <c:v>441491</c:v>
                </c:pt>
                <c:pt idx="38">
                  <c:v>439067</c:v>
                </c:pt>
                <c:pt idx="39">
                  <c:v>424592</c:v>
                </c:pt>
                <c:pt idx="40">
                  <c:v>424689</c:v>
                </c:pt>
                <c:pt idx="41">
                  <c:v>427144</c:v>
                </c:pt>
                <c:pt idx="42">
                  <c:v>437268</c:v>
                </c:pt>
                <c:pt idx="43">
                  <c:v>435810</c:v>
                </c:pt>
                <c:pt idx="44">
                  <c:v>436081</c:v>
                </c:pt>
                <c:pt idx="45">
                  <c:v>413690</c:v>
                </c:pt>
                <c:pt idx="46">
                  <c:v>407383</c:v>
                </c:pt>
                <c:pt idx="47">
                  <c:v>401989</c:v>
                </c:pt>
                <c:pt idx="48">
                  <c:v>393725</c:v>
                </c:pt>
                <c:pt idx="49">
                  <c:v>380906</c:v>
                </c:pt>
                <c:pt idx="50">
                  <c:v>387498</c:v>
                </c:pt>
                <c:pt idx="51">
                  <c:v>391177</c:v>
                </c:pt>
                <c:pt idx="52">
                  <c:v>432301</c:v>
                </c:pt>
                <c:pt idx="53">
                  <c:v>485715</c:v>
                </c:pt>
                <c:pt idx="54">
                  <c:v>506750</c:v>
                </c:pt>
                <c:pt idx="55">
                  <c:v>548901</c:v>
                </c:pt>
                <c:pt idx="56">
                  <c:v>577747</c:v>
                </c:pt>
                <c:pt idx="57">
                  <c:v>597044</c:v>
                </c:pt>
                <c:pt idx="58">
                  <c:v>612892</c:v>
                </c:pt>
                <c:pt idx="59">
                  <c:v>612353</c:v>
                </c:pt>
                <c:pt idx="60">
                  <c:v>626593</c:v>
                </c:pt>
                <c:pt idx="61">
                  <c:v>622813</c:v>
                </c:pt>
                <c:pt idx="62">
                  <c:v>605737</c:v>
                </c:pt>
                <c:pt idx="63">
                  <c:v>600439</c:v>
                </c:pt>
                <c:pt idx="64">
                  <c:v>576036</c:v>
                </c:pt>
                <c:pt idx="65">
                  <c:v>560648</c:v>
                </c:pt>
                <c:pt idx="66">
                  <c:v>525810</c:v>
                </c:pt>
                <c:pt idx="67">
                  <c:v>512855</c:v>
                </c:pt>
                <c:pt idx="68">
                  <c:v>495438</c:v>
                </c:pt>
                <c:pt idx="69">
                  <c:v>477768</c:v>
                </c:pt>
                <c:pt idx="70">
                  <c:v>467823</c:v>
                </c:pt>
                <c:pt idx="71">
                  <c:v>450538</c:v>
                </c:pt>
                <c:pt idx="72">
                  <c:v>444177</c:v>
                </c:pt>
                <c:pt idx="73">
                  <c:v>432802</c:v>
                </c:pt>
                <c:pt idx="74">
                  <c:v>423907</c:v>
                </c:pt>
                <c:pt idx="75">
                  <c:v>403119</c:v>
                </c:pt>
                <c:pt idx="76">
                  <c:v>359296</c:v>
                </c:pt>
                <c:pt idx="77">
                  <c:v>332710</c:v>
                </c:pt>
                <c:pt idx="78">
                  <c:v>283769</c:v>
                </c:pt>
                <c:pt idx="79">
                  <c:v>245753</c:v>
                </c:pt>
                <c:pt idx="80">
                  <c:v>327308</c:v>
                </c:pt>
                <c:pt idx="81">
                  <c:v>325004</c:v>
                </c:pt>
                <c:pt idx="82">
                  <c:v>306252</c:v>
                </c:pt>
                <c:pt idx="83">
                  <c:v>365042</c:v>
                </c:pt>
                <c:pt idx="84">
                  <c:v>368155</c:v>
                </c:pt>
                <c:pt idx="85">
                  <c:v>1912234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EE-4646-ADFC-85103C79421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'Bevölkerung Rohdaten'!$A$9:$A$94</c:f>
              <c:strCache>
                <c:ptCount val="86"/>
                <c:pt idx="0">
                  <c:v>unter 1 Jahr</c:v>
                </c:pt>
                <c:pt idx="1">
                  <c:v>1-Jährige</c:v>
                </c:pt>
                <c:pt idx="2">
                  <c:v>2-Jährige</c:v>
                </c:pt>
                <c:pt idx="3">
                  <c:v>3-Jährige</c:v>
                </c:pt>
                <c:pt idx="4">
                  <c:v>4-Jährige</c:v>
                </c:pt>
                <c:pt idx="5">
                  <c:v>5-Jährige</c:v>
                </c:pt>
                <c:pt idx="6">
                  <c:v>6-Jährige</c:v>
                </c:pt>
                <c:pt idx="7">
                  <c:v>7-Jährige</c:v>
                </c:pt>
                <c:pt idx="8">
                  <c:v>8-Jährige</c:v>
                </c:pt>
                <c:pt idx="9">
                  <c:v>9-Jährige</c:v>
                </c:pt>
                <c:pt idx="10">
                  <c:v>10-Jährige</c:v>
                </c:pt>
                <c:pt idx="11">
                  <c:v>11-Jährige</c:v>
                </c:pt>
                <c:pt idx="12">
                  <c:v>12-Jährige</c:v>
                </c:pt>
                <c:pt idx="13">
                  <c:v>13-Jährige</c:v>
                </c:pt>
                <c:pt idx="14">
                  <c:v>14-Jährige</c:v>
                </c:pt>
                <c:pt idx="15">
                  <c:v>15-Jährige</c:v>
                </c:pt>
                <c:pt idx="16">
                  <c:v>16-Jährige</c:v>
                </c:pt>
                <c:pt idx="17">
                  <c:v>17-Jährige</c:v>
                </c:pt>
                <c:pt idx="18">
                  <c:v>18-Jährige</c:v>
                </c:pt>
                <c:pt idx="19">
                  <c:v>19-Jährige</c:v>
                </c:pt>
                <c:pt idx="20">
                  <c:v>20-Jährige</c:v>
                </c:pt>
                <c:pt idx="21">
                  <c:v>21-Jährige</c:v>
                </c:pt>
                <c:pt idx="22">
                  <c:v>22-Jährige</c:v>
                </c:pt>
                <c:pt idx="23">
                  <c:v>23-Jährige</c:v>
                </c:pt>
                <c:pt idx="24">
                  <c:v>24-Jährige</c:v>
                </c:pt>
                <c:pt idx="25">
                  <c:v>25-Jährige</c:v>
                </c:pt>
                <c:pt idx="26">
                  <c:v>26-Jährige</c:v>
                </c:pt>
                <c:pt idx="27">
                  <c:v>27-Jährige</c:v>
                </c:pt>
                <c:pt idx="28">
                  <c:v>28-Jährige</c:v>
                </c:pt>
                <c:pt idx="29">
                  <c:v>29-Jährige</c:v>
                </c:pt>
                <c:pt idx="30">
                  <c:v>30-Jährige</c:v>
                </c:pt>
                <c:pt idx="31">
                  <c:v>31-Jährige</c:v>
                </c:pt>
                <c:pt idx="32">
                  <c:v>32-Jährige</c:v>
                </c:pt>
                <c:pt idx="33">
                  <c:v>33-Jährige</c:v>
                </c:pt>
                <c:pt idx="34">
                  <c:v>34-Jährige</c:v>
                </c:pt>
                <c:pt idx="35">
                  <c:v>35-Jährige</c:v>
                </c:pt>
                <c:pt idx="36">
                  <c:v>36-Jährige</c:v>
                </c:pt>
                <c:pt idx="37">
                  <c:v>37-Jährige</c:v>
                </c:pt>
                <c:pt idx="38">
                  <c:v>38-Jährige</c:v>
                </c:pt>
                <c:pt idx="39">
                  <c:v>39-Jährige</c:v>
                </c:pt>
                <c:pt idx="40">
                  <c:v>40-Jährige</c:v>
                </c:pt>
                <c:pt idx="41">
                  <c:v>41-Jährige</c:v>
                </c:pt>
                <c:pt idx="42">
                  <c:v>42-Jährige</c:v>
                </c:pt>
                <c:pt idx="43">
                  <c:v>43-Jährige</c:v>
                </c:pt>
                <c:pt idx="44">
                  <c:v>44-Jährige</c:v>
                </c:pt>
                <c:pt idx="45">
                  <c:v>45-Jährige</c:v>
                </c:pt>
                <c:pt idx="46">
                  <c:v>46-Jährige</c:v>
                </c:pt>
                <c:pt idx="47">
                  <c:v>47-Jährige</c:v>
                </c:pt>
                <c:pt idx="48">
                  <c:v>48-Jährige</c:v>
                </c:pt>
                <c:pt idx="49">
                  <c:v>49-Jährige</c:v>
                </c:pt>
                <c:pt idx="50">
                  <c:v>50-Jährige</c:v>
                </c:pt>
                <c:pt idx="51">
                  <c:v>51-Jährige</c:v>
                </c:pt>
                <c:pt idx="52">
                  <c:v>52-Jährige</c:v>
                </c:pt>
                <c:pt idx="53">
                  <c:v>53-Jährige</c:v>
                </c:pt>
                <c:pt idx="54">
                  <c:v>54-Jährige</c:v>
                </c:pt>
                <c:pt idx="55">
                  <c:v>55-Jährige</c:v>
                </c:pt>
                <c:pt idx="56">
                  <c:v>56-Jährige</c:v>
                </c:pt>
                <c:pt idx="57">
                  <c:v>57-Jährige</c:v>
                </c:pt>
                <c:pt idx="58">
                  <c:v>58-Jährige</c:v>
                </c:pt>
                <c:pt idx="59">
                  <c:v>59-Jährige</c:v>
                </c:pt>
                <c:pt idx="60">
                  <c:v>60-Jährige</c:v>
                </c:pt>
                <c:pt idx="61">
                  <c:v>61-Jährige</c:v>
                </c:pt>
                <c:pt idx="62">
                  <c:v>62-Jährige</c:v>
                </c:pt>
                <c:pt idx="63">
                  <c:v>63-Jährige</c:v>
                </c:pt>
                <c:pt idx="64">
                  <c:v>64-Jährige</c:v>
                </c:pt>
                <c:pt idx="65">
                  <c:v>65-Jährige</c:v>
                </c:pt>
                <c:pt idx="66">
                  <c:v>66-Jährige</c:v>
                </c:pt>
                <c:pt idx="67">
                  <c:v>67-Jährige</c:v>
                </c:pt>
                <c:pt idx="68">
                  <c:v>68-Jährige</c:v>
                </c:pt>
                <c:pt idx="69">
                  <c:v>69-Jährige</c:v>
                </c:pt>
                <c:pt idx="70">
                  <c:v>70-Jährige</c:v>
                </c:pt>
                <c:pt idx="71">
                  <c:v>71-Jährige</c:v>
                </c:pt>
                <c:pt idx="72">
                  <c:v>72-Jährige</c:v>
                </c:pt>
                <c:pt idx="73">
                  <c:v>73-Jährige</c:v>
                </c:pt>
                <c:pt idx="74">
                  <c:v>74-Jährige</c:v>
                </c:pt>
                <c:pt idx="75">
                  <c:v>75-Jährige</c:v>
                </c:pt>
                <c:pt idx="76">
                  <c:v>76-Jährige</c:v>
                </c:pt>
                <c:pt idx="77">
                  <c:v>77-Jährige</c:v>
                </c:pt>
                <c:pt idx="78">
                  <c:v>78-Jährige</c:v>
                </c:pt>
                <c:pt idx="79">
                  <c:v>79-Jährige</c:v>
                </c:pt>
                <c:pt idx="80">
                  <c:v>80-Jährige</c:v>
                </c:pt>
                <c:pt idx="81">
                  <c:v>81-Jährige</c:v>
                </c:pt>
                <c:pt idx="82">
                  <c:v>82-Jährige</c:v>
                </c:pt>
                <c:pt idx="83">
                  <c:v>83-Jährige</c:v>
                </c:pt>
                <c:pt idx="84">
                  <c:v>84-Jährige</c:v>
                </c:pt>
                <c:pt idx="85">
                  <c:v>85 Jahre und mehr</c:v>
                </c:pt>
              </c:strCache>
            </c:strRef>
          </c:cat>
          <c:val>
            <c:numRef>
              <c:f>'Bevölkerung Rohdaten'!$P$9:$P$94</c:f>
              <c:numCache>
                <c:formatCode>General</c:formatCode>
                <c:ptCount val="86"/>
                <c:pt idx="0">
                  <c:v>50146</c:v>
                </c:pt>
                <c:pt idx="1">
                  <c:v>57933</c:v>
                </c:pt>
                <c:pt idx="2">
                  <c:v>60001</c:v>
                </c:pt>
                <c:pt idx="3">
                  <c:v>59776</c:v>
                </c:pt>
                <c:pt idx="4">
                  <c:v>60469</c:v>
                </c:pt>
                <c:pt idx="5">
                  <c:v>63107</c:v>
                </c:pt>
                <c:pt idx="6">
                  <c:v>63698</c:v>
                </c:pt>
                <c:pt idx="7">
                  <c:v>64829</c:v>
                </c:pt>
                <c:pt idx="8">
                  <c:v>65687</c:v>
                </c:pt>
                <c:pt idx="9">
                  <c:v>64099</c:v>
                </c:pt>
                <c:pt idx="10">
                  <c:v>63050</c:v>
                </c:pt>
                <c:pt idx="11">
                  <c:v>60662</c:v>
                </c:pt>
                <c:pt idx="12">
                  <c:v>61611</c:v>
                </c:pt>
                <c:pt idx="13">
                  <c:v>59618</c:v>
                </c:pt>
                <c:pt idx="14">
                  <c:v>60617</c:v>
                </c:pt>
                <c:pt idx="15">
                  <c:v>61673</c:v>
                </c:pt>
                <c:pt idx="16">
                  <c:v>65706</c:v>
                </c:pt>
                <c:pt idx="17">
                  <c:v>69420</c:v>
                </c:pt>
                <c:pt idx="18">
                  <c:v>76640</c:v>
                </c:pt>
                <c:pt idx="19">
                  <c:v>82352</c:v>
                </c:pt>
                <c:pt idx="20">
                  <c:v>87881</c:v>
                </c:pt>
                <c:pt idx="21">
                  <c:v>86718</c:v>
                </c:pt>
                <c:pt idx="22">
                  <c:v>93101</c:v>
                </c:pt>
                <c:pt idx="23">
                  <c:v>104514</c:v>
                </c:pt>
                <c:pt idx="24">
                  <c:v>121543</c:v>
                </c:pt>
                <c:pt idx="25">
                  <c:v>140025</c:v>
                </c:pt>
                <c:pt idx="26">
                  <c:v>143843</c:v>
                </c:pt>
                <c:pt idx="27">
                  <c:v>147326</c:v>
                </c:pt>
                <c:pt idx="28">
                  <c:v>143908</c:v>
                </c:pt>
                <c:pt idx="29">
                  <c:v>144843</c:v>
                </c:pt>
                <c:pt idx="30">
                  <c:v>143121</c:v>
                </c:pt>
                <c:pt idx="31">
                  <c:v>141127</c:v>
                </c:pt>
                <c:pt idx="32">
                  <c:v>141596</c:v>
                </c:pt>
                <c:pt idx="33">
                  <c:v>138215</c:v>
                </c:pt>
                <c:pt idx="34">
                  <c:v>140798</c:v>
                </c:pt>
                <c:pt idx="35">
                  <c:v>137902</c:v>
                </c:pt>
                <c:pt idx="36">
                  <c:v>136675</c:v>
                </c:pt>
                <c:pt idx="37">
                  <c:v>131136</c:v>
                </c:pt>
                <c:pt idx="38">
                  <c:v>125689</c:v>
                </c:pt>
                <c:pt idx="39">
                  <c:v>123993</c:v>
                </c:pt>
                <c:pt idx="40">
                  <c:v>118508</c:v>
                </c:pt>
                <c:pt idx="41">
                  <c:v>115225</c:v>
                </c:pt>
                <c:pt idx="42">
                  <c:v>113318</c:v>
                </c:pt>
                <c:pt idx="43">
                  <c:v>109976</c:v>
                </c:pt>
                <c:pt idx="44">
                  <c:v>111873</c:v>
                </c:pt>
                <c:pt idx="45">
                  <c:v>106696</c:v>
                </c:pt>
                <c:pt idx="46">
                  <c:v>103175</c:v>
                </c:pt>
                <c:pt idx="47">
                  <c:v>100550</c:v>
                </c:pt>
                <c:pt idx="48">
                  <c:v>98306</c:v>
                </c:pt>
                <c:pt idx="49">
                  <c:v>96762</c:v>
                </c:pt>
                <c:pt idx="50">
                  <c:v>95237</c:v>
                </c:pt>
                <c:pt idx="51">
                  <c:v>90641</c:v>
                </c:pt>
                <c:pt idx="52">
                  <c:v>88904</c:v>
                </c:pt>
                <c:pt idx="53">
                  <c:v>86078</c:v>
                </c:pt>
                <c:pt idx="54">
                  <c:v>84047</c:v>
                </c:pt>
                <c:pt idx="55">
                  <c:v>80810</c:v>
                </c:pt>
                <c:pt idx="56">
                  <c:v>76486</c:v>
                </c:pt>
                <c:pt idx="57">
                  <c:v>69214</c:v>
                </c:pt>
                <c:pt idx="58">
                  <c:v>67726</c:v>
                </c:pt>
                <c:pt idx="59">
                  <c:v>64763</c:v>
                </c:pt>
                <c:pt idx="60">
                  <c:v>62221</c:v>
                </c:pt>
                <c:pt idx="61">
                  <c:v>57614</c:v>
                </c:pt>
                <c:pt idx="62">
                  <c:v>53017</c:v>
                </c:pt>
                <c:pt idx="63">
                  <c:v>46758</c:v>
                </c:pt>
                <c:pt idx="64">
                  <c:v>45536</c:v>
                </c:pt>
                <c:pt idx="65">
                  <c:v>39670</c:v>
                </c:pt>
                <c:pt idx="66">
                  <c:v>35922</c:v>
                </c:pt>
                <c:pt idx="67">
                  <c:v>33711</c:v>
                </c:pt>
                <c:pt idx="68">
                  <c:v>33456</c:v>
                </c:pt>
                <c:pt idx="69">
                  <c:v>29620</c:v>
                </c:pt>
                <c:pt idx="70">
                  <c:v>25656</c:v>
                </c:pt>
                <c:pt idx="71">
                  <c:v>22574</c:v>
                </c:pt>
                <c:pt idx="72">
                  <c:v>22272</c:v>
                </c:pt>
                <c:pt idx="73">
                  <c:v>21208</c:v>
                </c:pt>
                <c:pt idx="74">
                  <c:v>23730</c:v>
                </c:pt>
                <c:pt idx="75">
                  <c:v>23111</c:v>
                </c:pt>
                <c:pt idx="76">
                  <c:v>22971</c:v>
                </c:pt>
                <c:pt idx="77">
                  <c:v>22050</c:v>
                </c:pt>
                <c:pt idx="78">
                  <c:v>19561</c:v>
                </c:pt>
                <c:pt idx="79">
                  <c:v>16458</c:v>
                </c:pt>
                <c:pt idx="80">
                  <c:v>14921</c:v>
                </c:pt>
                <c:pt idx="81">
                  <c:v>13221</c:v>
                </c:pt>
                <c:pt idx="82">
                  <c:v>12894</c:v>
                </c:pt>
                <c:pt idx="83">
                  <c:v>11163</c:v>
                </c:pt>
                <c:pt idx="84">
                  <c:v>10634</c:v>
                </c:pt>
                <c:pt idx="85">
                  <c:v>40290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EE-4646-ADFC-85103C79421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'Bevölkerung Rohdaten'!$A$9:$A$94</c:f>
              <c:strCache>
                <c:ptCount val="86"/>
                <c:pt idx="0">
                  <c:v>unter 1 Jahr</c:v>
                </c:pt>
                <c:pt idx="1">
                  <c:v>1-Jährige</c:v>
                </c:pt>
                <c:pt idx="2">
                  <c:v>2-Jährige</c:v>
                </c:pt>
                <c:pt idx="3">
                  <c:v>3-Jährige</c:v>
                </c:pt>
                <c:pt idx="4">
                  <c:v>4-Jährige</c:v>
                </c:pt>
                <c:pt idx="5">
                  <c:v>5-Jährige</c:v>
                </c:pt>
                <c:pt idx="6">
                  <c:v>6-Jährige</c:v>
                </c:pt>
                <c:pt idx="7">
                  <c:v>7-Jährige</c:v>
                </c:pt>
                <c:pt idx="8">
                  <c:v>8-Jährige</c:v>
                </c:pt>
                <c:pt idx="9">
                  <c:v>9-Jährige</c:v>
                </c:pt>
                <c:pt idx="10">
                  <c:v>10-Jährige</c:v>
                </c:pt>
                <c:pt idx="11">
                  <c:v>11-Jährige</c:v>
                </c:pt>
                <c:pt idx="12">
                  <c:v>12-Jährige</c:v>
                </c:pt>
                <c:pt idx="13">
                  <c:v>13-Jährige</c:v>
                </c:pt>
                <c:pt idx="14">
                  <c:v>14-Jährige</c:v>
                </c:pt>
                <c:pt idx="15">
                  <c:v>15-Jährige</c:v>
                </c:pt>
                <c:pt idx="16">
                  <c:v>16-Jährige</c:v>
                </c:pt>
                <c:pt idx="17">
                  <c:v>17-Jährige</c:v>
                </c:pt>
                <c:pt idx="18">
                  <c:v>18-Jährige</c:v>
                </c:pt>
                <c:pt idx="19">
                  <c:v>19-Jährige</c:v>
                </c:pt>
                <c:pt idx="20">
                  <c:v>20-Jährige</c:v>
                </c:pt>
                <c:pt idx="21">
                  <c:v>21-Jährige</c:v>
                </c:pt>
                <c:pt idx="22">
                  <c:v>22-Jährige</c:v>
                </c:pt>
                <c:pt idx="23">
                  <c:v>23-Jährige</c:v>
                </c:pt>
                <c:pt idx="24">
                  <c:v>24-Jährige</c:v>
                </c:pt>
                <c:pt idx="25">
                  <c:v>25-Jährige</c:v>
                </c:pt>
                <c:pt idx="26">
                  <c:v>26-Jährige</c:v>
                </c:pt>
                <c:pt idx="27">
                  <c:v>27-Jährige</c:v>
                </c:pt>
                <c:pt idx="28">
                  <c:v>28-Jährige</c:v>
                </c:pt>
                <c:pt idx="29">
                  <c:v>29-Jährige</c:v>
                </c:pt>
                <c:pt idx="30">
                  <c:v>30-Jährige</c:v>
                </c:pt>
                <c:pt idx="31">
                  <c:v>31-Jährige</c:v>
                </c:pt>
                <c:pt idx="32">
                  <c:v>32-Jährige</c:v>
                </c:pt>
                <c:pt idx="33">
                  <c:v>33-Jährige</c:v>
                </c:pt>
                <c:pt idx="34">
                  <c:v>34-Jährige</c:v>
                </c:pt>
                <c:pt idx="35">
                  <c:v>35-Jährige</c:v>
                </c:pt>
                <c:pt idx="36">
                  <c:v>36-Jährige</c:v>
                </c:pt>
                <c:pt idx="37">
                  <c:v>37-Jährige</c:v>
                </c:pt>
                <c:pt idx="38">
                  <c:v>38-Jährige</c:v>
                </c:pt>
                <c:pt idx="39">
                  <c:v>39-Jährige</c:v>
                </c:pt>
                <c:pt idx="40">
                  <c:v>40-Jährige</c:v>
                </c:pt>
                <c:pt idx="41">
                  <c:v>41-Jährige</c:v>
                </c:pt>
                <c:pt idx="42">
                  <c:v>42-Jährige</c:v>
                </c:pt>
                <c:pt idx="43">
                  <c:v>43-Jährige</c:v>
                </c:pt>
                <c:pt idx="44">
                  <c:v>44-Jährige</c:v>
                </c:pt>
                <c:pt idx="45">
                  <c:v>45-Jährige</c:v>
                </c:pt>
                <c:pt idx="46">
                  <c:v>46-Jährige</c:v>
                </c:pt>
                <c:pt idx="47">
                  <c:v>47-Jährige</c:v>
                </c:pt>
                <c:pt idx="48">
                  <c:v>48-Jährige</c:v>
                </c:pt>
                <c:pt idx="49">
                  <c:v>49-Jährige</c:v>
                </c:pt>
                <c:pt idx="50">
                  <c:v>50-Jährige</c:v>
                </c:pt>
                <c:pt idx="51">
                  <c:v>51-Jährige</c:v>
                </c:pt>
                <c:pt idx="52">
                  <c:v>52-Jährige</c:v>
                </c:pt>
                <c:pt idx="53">
                  <c:v>53-Jährige</c:v>
                </c:pt>
                <c:pt idx="54">
                  <c:v>54-Jährige</c:v>
                </c:pt>
                <c:pt idx="55">
                  <c:v>55-Jährige</c:v>
                </c:pt>
                <c:pt idx="56">
                  <c:v>56-Jährige</c:v>
                </c:pt>
                <c:pt idx="57">
                  <c:v>57-Jährige</c:v>
                </c:pt>
                <c:pt idx="58">
                  <c:v>58-Jährige</c:v>
                </c:pt>
                <c:pt idx="59">
                  <c:v>59-Jährige</c:v>
                </c:pt>
                <c:pt idx="60">
                  <c:v>60-Jährige</c:v>
                </c:pt>
                <c:pt idx="61">
                  <c:v>61-Jährige</c:v>
                </c:pt>
                <c:pt idx="62">
                  <c:v>62-Jährige</c:v>
                </c:pt>
                <c:pt idx="63">
                  <c:v>63-Jährige</c:v>
                </c:pt>
                <c:pt idx="64">
                  <c:v>64-Jährige</c:v>
                </c:pt>
                <c:pt idx="65">
                  <c:v>65-Jährige</c:v>
                </c:pt>
                <c:pt idx="66">
                  <c:v>66-Jährige</c:v>
                </c:pt>
                <c:pt idx="67">
                  <c:v>67-Jährige</c:v>
                </c:pt>
                <c:pt idx="68">
                  <c:v>68-Jährige</c:v>
                </c:pt>
                <c:pt idx="69">
                  <c:v>69-Jährige</c:v>
                </c:pt>
                <c:pt idx="70">
                  <c:v>70-Jährige</c:v>
                </c:pt>
                <c:pt idx="71">
                  <c:v>71-Jährige</c:v>
                </c:pt>
                <c:pt idx="72">
                  <c:v>72-Jährige</c:v>
                </c:pt>
                <c:pt idx="73">
                  <c:v>73-Jährige</c:v>
                </c:pt>
                <c:pt idx="74">
                  <c:v>74-Jährige</c:v>
                </c:pt>
                <c:pt idx="75">
                  <c:v>75-Jährige</c:v>
                </c:pt>
                <c:pt idx="76">
                  <c:v>76-Jährige</c:v>
                </c:pt>
                <c:pt idx="77">
                  <c:v>77-Jährige</c:v>
                </c:pt>
                <c:pt idx="78">
                  <c:v>78-Jährige</c:v>
                </c:pt>
                <c:pt idx="79">
                  <c:v>79-Jährige</c:v>
                </c:pt>
                <c:pt idx="80">
                  <c:v>80-Jährige</c:v>
                </c:pt>
                <c:pt idx="81">
                  <c:v>81-Jährige</c:v>
                </c:pt>
                <c:pt idx="82">
                  <c:v>82-Jährige</c:v>
                </c:pt>
                <c:pt idx="83">
                  <c:v>83-Jährige</c:v>
                </c:pt>
                <c:pt idx="84">
                  <c:v>84-Jährige</c:v>
                </c:pt>
                <c:pt idx="85">
                  <c:v>85 Jahre und mehr</c:v>
                </c:pt>
              </c:strCache>
            </c:strRef>
          </c:cat>
          <c:val>
            <c:numRef>
              <c:f>'Bevölkerung Rohdaten'!$U$9:$U$94</c:f>
              <c:numCache>
                <c:formatCode>General</c:formatCode>
                <c:ptCount val="86"/>
                <c:pt idx="0">
                  <c:v>47656</c:v>
                </c:pt>
                <c:pt idx="1">
                  <c:v>54926</c:v>
                </c:pt>
                <c:pt idx="2">
                  <c:v>56875</c:v>
                </c:pt>
                <c:pt idx="3">
                  <c:v>56498</c:v>
                </c:pt>
                <c:pt idx="4">
                  <c:v>57831</c:v>
                </c:pt>
                <c:pt idx="5">
                  <c:v>59934</c:v>
                </c:pt>
                <c:pt idx="6">
                  <c:v>60359</c:v>
                </c:pt>
                <c:pt idx="7">
                  <c:v>61176</c:v>
                </c:pt>
                <c:pt idx="8">
                  <c:v>62350</c:v>
                </c:pt>
                <c:pt idx="9">
                  <c:v>59154</c:v>
                </c:pt>
                <c:pt idx="10">
                  <c:v>59358</c:v>
                </c:pt>
                <c:pt idx="11">
                  <c:v>56460</c:v>
                </c:pt>
                <c:pt idx="12">
                  <c:v>56636</c:v>
                </c:pt>
                <c:pt idx="13">
                  <c:v>54205</c:v>
                </c:pt>
                <c:pt idx="14">
                  <c:v>54423</c:v>
                </c:pt>
                <c:pt idx="15">
                  <c:v>54062</c:v>
                </c:pt>
                <c:pt idx="16">
                  <c:v>53654</c:v>
                </c:pt>
                <c:pt idx="17">
                  <c:v>50222</c:v>
                </c:pt>
                <c:pt idx="18">
                  <c:v>51640</c:v>
                </c:pt>
                <c:pt idx="19">
                  <c:v>58695</c:v>
                </c:pt>
                <c:pt idx="20">
                  <c:v>67996</c:v>
                </c:pt>
                <c:pt idx="21">
                  <c:v>71707</c:v>
                </c:pt>
                <c:pt idx="22">
                  <c:v>74025</c:v>
                </c:pt>
                <c:pt idx="23">
                  <c:v>80901</c:v>
                </c:pt>
                <c:pt idx="24">
                  <c:v>91317</c:v>
                </c:pt>
                <c:pt idx="25">
                  <c:v>103194</c:v>
                </c:pt>
                <c:pt idx="26">
                  <c:v>111165</c:v>
                </c:pt>
                <c:pt idx="27">
                  <c:v>116216</c:v>
                </c:pt>
                <c:pt idx="28">
                  <c:v>117767</c:v>
                </c:pt>
                <c:pt idx="29">
                  <c:v>119345</c:v>
                </c:pt>
                <c:pt idx="30">
                  <c:v>120290</c:v>
                </c:pt>
                <c:pt idx="31">
                  <c:v>120955</c:v>
                </c:pt>
                <c:pt idx="32">
                  <c:v>120451</c:v>
                </c:pt>
                <c:pt idx="33">
                  <c:v>119026</c:v>
                </c:pt>
                <c:pt idx="34">
                  <c:v>121730</c:v>
                </c:pt>
                <c:pt idx="35">
                  <c:v>120382</c:v>
                </c:pt>
                <c:pt idx="36">
                  <c:v>120290</c:v>
                </c:pt>
                <c:pt idx="37">
                  <c:v>116801</c:v>
                </c:pt>
                <c:pt idx="38">
                  <c:v>114246</c:v>
                </c:pt>
                <c:pt idx="39">
                  <c:v>112640</c:v>
                </c:pt>
                <c:pt idx="40">
                  <c:v>110138</c:v>
                </c:pt>
                <c:pt idx="41">
                  <c:v>109075</c:v>
                </c:pt>
                <c:pt idx="42">
                  <c:v>107797</c:v>
                </c:pt>
                <c:pt idx="43">
                  <c:v>106393</c:v>
                </c:pt>
                <c:pt idx="44">
                  <c:v>106839</c:v>
                </c:pt>
                <c:pt idx="45">
                  <c:v>102359</c:v>
                </c:pt>
                <c:pt idx="46">
                  <c:v>99113</c:v>
                </c:pt>
                <c:pt idx="47">
                  <c:v>96745</c:v>
                </c:pt>
                <c:pt idx="48">
                  <c:v>95400</c:v>
                </c:pt>
                <c:pt idx="49">
                  <c:v>93303</c:v>
                </c:pt>
                <c:pt idx="50">
                  <c:v>92137</c:v>
                </c:pt>
                <c:pt idx="51">
                  <c:v>89116</c:v>
                </c:pt>
                <c:pt idx="52">
                  <c:v>86867</c:v>
                </c:pt>
                <c:pt idx="53">
                  <c:v>84328</c:v>
                </c:pt>
                <c:pt idx="54">
                  <c:v>81194</c:v>
                </c:pt>
                <c:pt idx="55">
                  <c:v>75759</c:v>
                </c:pt>
                <c:pt idx="56">
                  <c:v>71425</c:v>
                </c:pt>
                <c:pt idx="57">
                  <c:v>64789</c:v>
                </c:pt>
                <c:pt idx="58">
                  <c:v>62573</c:v>
                </c:pt>
                <c:pt idx="59">
                  <c:v>59879</c:v>
                </c:pt>
                <c:pt idx="60">
                  <c:v>56761</c:v>
                </c:pt>
                <c:pt idx="61">
                  <c:v>52188</c:v>
                </c:pt>
                <c:pt idx="62">
                  <c:v>49625</c:v>
                </c:pt>
                <c:pt idx="63">
                  <c:v>45679</c:v>
                </c:pt>
                <c:pt idx="64">
                  <c:v>46579</c:v>
                </c:pt>
                <c:pt idx="65">
                  <c:v>41753</c:v>
                </c:pt>
                <c:pt idx="66">
                  <c:v>38746</c:v>
                </c:pt>
                <c:pt idx="67">
                  <c:v>35960</c:v>
                </c:pt>
                <c:pt idx="68">
                  <c:v>36773</c:v>
                </c:pt>
                <c:pt idx="69">
                  <c:v>36237</c:v>
                </c:pt>
                <c:pt idx="70">
                  <c:v>35488</c:v>
                </c:pt>
                <c:pt idx="71">
                  <c:v>33298</c:v>
                </c:pt>
                <c:pt idx="72">
                  <c:v>34073</c:v>
                </c:pt>
                <c:pt idx="73">
                  <c:v>30845</c:v>
                </c:pt>
                <c:pt idx="74">
                  <c:v>33490</c:v>
                </c:pt>
                <c:pt idx="75">
                  <c:v>30864</c:v>
                </c:pt>
                <c:pt idx="76">
                  <c:v>28043</c:v>
                </c:pt>
                <c:pt idx="77">
                  <c:v>25856</c:v>
                </c:pt>
                <c:pt idx="78">
                  <c:v>22332</c:v>
                </c:pt>
                <c:pt idx="79">
                  <c:v>18656</c:v>
                </c:pt>
                <c:pt idx="80">
                  <c:v>16373</c:v>
                </c:pt>
                <c:pt idx="81">
                  <c:v>13808</c:v>
                </c:pt>
                <c:pt idx="82">
                  <c:v>13113</c:v>
                </c:pt>
                <c:pt idx="83">
                  <c:v>11632</c:v>
                </c:pt>
                <c:pt idx="84">
                  <c:v>11338</c:v>
                </c:pt>
                <c:pt idx="85">
                  <c:v>47396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EE-4646-ADFC-85103C794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479104"/>
        <c:axId val="539480896"/>
      </c:barChart>
      <c:catAx>
        <c:axId val="53947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9480896"/>
        <c:crosses val="autoZero"/>
        <c:auto val="1"/>
        <c:lblAlgn val="ctr"/>
        <c:lblOffset val="100"/>
        <c:noMultiLvlLbl val="0"/>
      </c:catAx>
      <c:valAx>
        <c:axId val="53948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947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Anteil der ausländischen</a:t>
            </a:r>
            <a:r>
              <a:rPr lang="en-US" baseline="0"/>
              <a:t> Bevölkerung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'Alterstruktur Bevölkerung'!$E$6</c:f>
              <c:strCache>
                <c:ptCount val="1"/>
                <c:pt idx="0">
                  <c:v>Anteil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'Alterstruktur Bevölkerung'!$A$7:$A$91</c:f>
              <c:strCache>
                <c:ptCount val="85"/>
                <c:pt idx="0">
                  <c:v>unter 1 Jahr</c:v>
                </c:pt>
                <c:pt idx="1">
                  <c:v>1-Jährige</c:v>
                </c:pt>
                <c:pt idx="2">
                  <c:v>2-Jährige</c:v>
                </c:pt>
                <c:pt idx="3">
                  <c:v>3-Jährige</c:v>
                </c:pt>
                <c:pt idx="4">
                  <c:v>4-Jährige</c:v>
                </c:pt>
                <c:pt idx="5">
                  <c:v>5-Jährige</c:v>
                </c:pt>
                <c:pt idx="6">
                  <c:v>6-Jährige</c:v>
                </c:pt>
                <c:pt idx="7">
                  <c:v>7-Jährige</c:v>
                </c:pt>
                <c:pt idx="8">
                  <c:v>8-Jährige</c:v>
                </c:pt>
                <c:pt idx="9">
                  <c:v>9-Jährige</c:v>
                </c:pt>
                <c:pt idx="10">
                  <c:v>10-Jährige</c:v>
                </c:pt>
                <c:pt idx="11">
                  <c:v>11-Jährige</c:v>
                </c:pt>
                <c:pt idx="12">
                  <c:v>12-Jährige</c:v>
                </c:pt>
                <c:pt idx="13">
                  <c:v>13-Jährige</c:v>
                </c:pt>
                <c:pt idx="14">
                  <c:v>14-Jährige</c:v>
                </c:pt>
                <c:pt idx="15">
                  <c:v>15-Jährige</c:v>
                </c:pt>
                <c:pt idx="16">
                  <c:v>16-Jährige</c:v>
                </c:pt>
                <c:pt idx="17">
                  <c:v>17-Jährige</c:v>
                </c:pt>
                <c:pt idx="18">
                  <c:v>18-Jährige</c:v>
                </c:pt>
                <c:pt idx="19">
                  <c:v>19-Jährige</c:v>
                </c:pt>
                <c:pt idx="20">
                  <c:v>20-Jährige</c:v>
                </c:pt>
                <c:pt idx="21">
                  <c:v>21-Jährige</c:v>
                </c:pt>
                <c:pt idx="22">
                  <c:v>22-Jährige</c:v>
                </c:pt>
                <c:pt idx="23">
                  <c:v>23-Jährige</c:v>
                </c:pt>
                <c:pt idx="24">
                  <c:v>24-Jährige</c:v>
                </c:pt>
                <c:pt idx="25">
                  <c:v>25-Jährige</c:v>
                </c:pt>
                <c:pt idx="26">
                  <c:v>26-Jährige</c:v>
                </c:pt>
                <c:pt idx="27">
                  <c:v>27-Jährige</c:v>
                </c:pt>
                <c:pt idx="28">
                  <c:v>28-Jährige</c:v>
                </c:pt>
                <c:pt idx="29">
                  <c:v>29-Jährige</c:v>
                </c:pt>
                <c:pt idx="30">
                  <c:v>30-Jährige</c:v>
                </c:pt>
                <c:pt idx="31">
                  <c:v>31-Jährige</c:v>
                </c:pt>
                <c:pt idx="32">
                  <c:v>32-Jährige</c:v>
                </c:pt>
                <c:pt idx="33">
                  <c:v>33-Jährige</c:v>
                </c:pt>
                <c:pt idx="34">
                  <c:v>34-Jährige</c:v>
                </c:pt>
                <c:pt idx="35">
                  <c:v>35-Jährige</c:v>
                </c:pt>
                <c:pt idx="36">
                  <c:v>36-Jährige</c:v>
                </c:pt>
                <c:pt idx="37">
                  <c:v>37-Jährige</c:v>
                </c:pt>
                <c:pt idx="38">
                  <c:v>38-Jährige</c:v>
                </c:pt>
                <c:pt idx="39">
                  <c:v>39-Jährige</c:v>
                </c:pt>
                <c:pt idx="40">
                  <c:v>40-Jährige</c:v>
                </c:pt>
                <c:pt idx="41">
                  <c:v>41-Jährige</c:v>
                </c:pt>
                <c:pt idx="42">
                  <c:v>42-Jährige</c:v>
                </c:pt>
                <c:pt idx="43">
                  <c:v>43-Jährige</c:v>
                </c:pt>
                <c:pt idx="44">
                  <c:v>44-Jährige</c:v>
                </c:pt>
                <c:pt idx="45">
                  <c:v>45-Jährige</c:v>
                </c:pt>
                <c:pt idx="46">
                  <c:v>46-Jährige</c:v>
                </c:pt>
                <c:pt idx="47">
                  <c:v>47-Jährige</c:v>
                </c:pt>
                <c:pt idx="48">
                  <c:v>48-Jährige</c:v>
                </c:pt>
                <c:pt idx="49">
                  <c:v>49-Jährige</c:v>
                </c:pt>
                <c:pt idx="50">
                  <c:v>50-Jährige</c:v>
                </c:pt>
                <c:pt idx="51">
                  <c:v>51-Jährige</c:v>
                </c:pt>
                <c:pt idx="52">
                  <c:v>52-Jährige</c:v>
                </c:pt>
                <c:pt idx="53">
                  <c:v>53-Jährige</c:v>
                </c:pt>
                <c:pt idx="54">
                  <c:v>54-Jährige</c:v>
                </c:pt>
                <c:pt idx="55">
                  <c:v>55-Jährige</c:v>
                </c:pt>
                <c:pt idx="56">
                  <c:v>56-Jährige</c:v>
                </c:pt>
                <c:pt idx="57">
                  <c:v>57-Jährige</c:v>
                </c:pt>
                <c:pt idx="58">
                  <c:v>58-Jährige</c:v>
                </c:pt>
                <c:pt idx="59">
                  <c:v>59-Jährige</c:v>
                </c:pt>
                <c:pt idx="60">
                  <c:v>60-Jährige</c:v>
                </c:pt>
                <c:pt idx="61">
                  <c:v>61-Jährige</c:v>
                </c:pt>
                <c:pt idx="62">
                  <c:v>62-Jährige</c:v>
                </c:pt>
                <c:pt idx="63">
                  <c:v>63-Jährige</c:v>
                </c:pt>
                <c:pt idx="64">
                  <c:v>64-Jährige</c:v>
                </c:pt>
                <c:pt idx="65">
                  <c:v>65-Jährige</c:v>
                </c:pt>
                <c:pt idx="66">
                  <c:v>66-Jährige</c:v>
                </c:pt>
                <c:pt idx="67">
                  <c:v>67-Jährige</c:v>
                </c:pt>
                <c:pt idx="68">
                  <c:v>68-Jährige</c:v>
                </c:pt>
                <c:pt idx="69">
                  <c:v>69-Jährige</c:v>
                </c:pt>
                <c:pt idx="70">
                  <c:v>70-Jährige</c:v>
                </c:pt>
                <c:pt idx="71">
                  <c:v>71-Jährige</c:v>
                </c:pt>
                <c:pt idx="72">
                  <c:v>72-Jährige</c:v>
                </c:pt>
                <c:pt idx="73">
                  <c:v>73-Jährige</c:v>
                </c:pt>
                <c:pt idx="74">
                  <c:v>74-Jährige</c:v>
                </c:pt>
                <c:pt idx="75">
                  <c:v>75-Jährige</c:v>
                </c:pt>
                <c:pt idx="76">
                  <c:v>76-Jährige</c:v>
                </c:pt>
                <c:pt idx="77">
                  <c:v>77-Jährige</c:v>
                </c:pt>
                <c:pt idx="78">
                  <c:v>78-Jährige</c:v>
                </c:pt>
                <c:pt idx="79">
                  <c:v>79-Jährige</c:v>
                </c:pt>
                <c:pt idx="80">
                  <c:v>80-Jährige</c:v>
                </c:pt>
                <c:pt idx="81">
                  <c:v>81-Jährige</c:v>
                </c:pt>
                <c:pt idx="82">
                  <c:v>82-Jährige</c:v>
                </c:pt>
                <c:pt idx="83">
                  <c:v>83-Jährige</c:v>
                </c:pt>
                <c:pt idx="84">
                  <c:v>84-Jährige</c:v>
                </c:pt>
              </c:strCache>
            </c:strRef>
          </c:cat>
          <c:val>
            <c:numRef>
              <c:f>'Alterstruktur Bevölkerung'!$E$7:$E$91</c:f>
              <c:numCache>
                <c:formatCode>0%</c:formatCode>
                <c:ptCount val="85"/>
                <c:pt idx="0">
                  <c:v>0.14524042888116664</c:v>
                </c:pt>
                <c:pt idx="1">
                  <c:v>0.1610109281821554</c:v>
                </c:pt>
                <c:pt idx="2">
                  <c:v>0.15705719991077211</c:v>
                </c:pt>
                <c:pt idx="3">
                  <c:v>0.14588409470157962</c:v>
                </c:pt>
                <c:pt idx="4">
                  <c:v>0.15096680006533814</c:v>
                </c:pt>
                <c:pt idx="5">
                  <c:v>0.15524855465073145</c:v>
                </c:pt>
                <c:pt idx="6">
                  <c:v>0.15383613810618002</c:v>
                </c:pt>
                <c:pt idx="7">
                  <c:v>0.15441448595496668</c:v>
                </c:pt>
                <c:pt idx="8">
                  <c:v>0.15530743198165961</c:v>
                </c:pt>
                <c:pt idx="9">
                  <c:v>0.15364890117219104</c:v>
                </c:pt>
                <c:pt idx="10">
                  <c:v>0.15351583467525495</c:v>
                </c:pt>
                <c:pt idx="11">
                  <c:v>0.15190802665608308</c:v>
                </c:pt>
                <c:pt idx="12">
                  <c:v>0.15322129214502295</c:v>
                </c:pt>
                <c:pt idx="13">
                  <c:v>0.14975508544708913</c:v>
                </c:pt>
                <c:pt idx="14">
                  <c:v>0.1476708214061076</c:v>
                </c:pt>
                <c:pt idx="15">
                  <c:v>0.1504112640472437</c:v>
                </c:pt>
                <c:pt idx="16">
                  <c:v>0.15064221086628105</c:v>
                </c:pt>
                <c:pt idx="17">
                  <c:v>0.15080626559055346</c:v>
                </c:pt>
                <c:pt idx="18">
                  <c:v>0.16178564537060744</c:v>
                </c:pt>
                <c:pt idx="19">
                  <c:v>0.17242930614829602</c:v>
                </c:pt>
                <c:pt idx="20">
                  <c:v>0.18483818639750699</c:v>
                </c:pt>
                <c:pt idx="21">
                  <c:v>0.18975167294081857</c:v>
                </c:pt>
                <c:pt idx="22">
                  <c:v>0.19482142399183067</c:v>
                </c:pt>
                <c:pt idx="23">
                  <c:v>0.20751004730712025</c:v>
                </c:pt>
                <c:pt idx="24">
                  <c:v>0.22346098933400521</c:v>
                </c:pt>
                <c:pt idx="25">
                  <c:v>0.25113917619981352</c:v>
                </c:pt>
                <c:pt idx="26">
                  <c:v>0.25645827152547657</c:v>
                </c:pt>
                <c:pt idx="27">
                  <c:v>0.25830005861055733</c:v>
                </c:pt>
                <c:pt idx="28">
                  <c:v>0.26141332526141331</c:v>
                </c:pt>
                <c:pt idx="29">
                  <c:v>0.26933499169121922</c:v>
                </c:pt>
                <c:pt idx="30">
                  <c:v>0.26653263016448647</c:v>
                </c:pt>
                <c:pt idx="31">
                  <c:v>0.25816079567450001</c:v>
                </c:pt>
                <c:pt idx="32">
                  <c:v>0.25357996496966295</c:v>
                </c:pt>
                <c:pt idx="33">
                  <c:v>0.24256371233058843</c:v>
                </c:pt>
                <c:pt idx="34">
                  <c:v>0.22791124476619667</c:v>
                </c:pt>
                <c:pt idx="35">
                  <c:v>0.22670013692377911</c:v>
                </c:pt>
                <c:pt idx="36">
                  <c:v>0.2204765688143609</c:v>
                </c:pt>
                <c:pt idx="37">
                  <c:v>0.21691301590078957</c:v>
                </c:pt>
                <c:pt idx="38">
                  <c:v>0.21329034368605113</c:v>
                </c:pt>
                <c:pt idx="39">
                  <c:v>0.21668379017385397</c:v>
                </c:pt>
                <c:pt idx="40">
                  <c:v>0.21102051175561246</c:v>
                </c:pt>
                <c:pt idx="41">
                  <c:v>0.20702233035336856</c:v>
                </c:pt>
                <c:pt idx="42">
                  <c:v>0.20114273342709046</c:v>
                </c:pt>
                <c:pt idx="43">
                  <c:v>0.1990987741340631</c:v>
                </c:pt>
                <c:pt idx="44">
                  <c:v>0.20102187406077751</c:v>
                </c:pt>
                <c:pt idx="45">
                  <c:v>0.20240694392672667</c:v>
                </c:pt>
                <c:pt idx="46">
                  <c:v>0.19948621609494649</c:v>
                </c:pt>
                <c:pt idx="47">
                  <c:v>0.19739626428357748</c:v>
                </c:pt>
                <c:pt idx="48">
                  <c:v>0.19832600426945701</c:v>
                </c:pt>
                <c:pt idx="49">
                  <c:v>0.20059313045176067</c:v>
                </c:pt>
                <c:pt idx="50">
                  <c:v>0.19592679226264106</c:v>
                </c:pt>
                <c:pt idx="51">
                  <c:v>0.18775537915186966</c:v>
                </c:pt>
                <c:pt idx="52">
                  <c:v>0.16977456245412045</c:v>
                </c:pt>
                <c:pt idx="53">
                  <c:v>0.14973336274002405</c:v>
                </c:pt>
                <c:pt idx="54">
                  <c:v>0.14079108021822315</c:v>
                </c:pt>
                <c:pt idx="55">
                  <c:v>0.12507549153376429</c:v>
                </c:pt>
                <c:pt idx="56">
                  <c:v>0.11366105857527736</c:v>
                </c:pt>
                <c:pt idx="57">
                  <c:v>0.10114426321073011</c:v>
                </c:pt>
                <c:pt idx="58">
                  <c:v>9.6415220550584713E-2</c:v>
                </c:pt>
                <c:pt idx="59">
                  <c:v>9.2729096114129952E-2</c:v>
                </c:pt>
                <c:pt idx="60">
                  <c:v>8.7439316018219526E-2</c:v>
                </c:pt>
                <c:pt idx="61">
                  <c:v>8.1957570935299484E-2</c:v>
                </c:pt>
                <c:pt idx="62">
                  <c:v>7.9300402365986164E-2</c:v>
                </c:pt>
                <c:pt idx="63">
                  <c:v>7.2797076681971037E-2</c:v>
                </c:pt>
                <c:pt idx="64">
                  <c:v>7.5859831224949131E-2</c:v>
                </c:pt>
                <c:pt idx="65">
                  <c:v>6.9637423219487501E-2</c:v>
                </c:pt>
                <c:pt idx="66">
                  <c:v>6.8387685307473481E-2</c:v>
                </c:pt>
                <c:pt idx="67">
                  <c:v>6.576278353716955E-2</c:v>
                </c:pt>
                <c:pt idx="68">
                  <c:v>6.8543247374081837E-2</c:v>
                </c:pt>
                <c:pt idx="69">
                  <c:v>6.7211033480498117E-2</c:v>
                </c:pt>
                <c:pt idx="70">
                  <c:v>6.4413907605695528E-2</c:v>
                </c:pt>
                <c:pt idx="71">
                  <c:v>6.1767115246213901E-2</c:v>
                </c:pt>
                <c:pt idx="72">
                  <c:v>6.3306143544110377E-2</c:v>
                </c:pt>
                <c:pt idx="73">
                  <c:v>6.0585568546204747E-2</c:v>
                </c:pt>
                <c:pt idx="74">
                  <c:v>6.7901278518655642E-2</c:v>
                </c:pt>
                <c:pt idx="75">
                  <c:v>6.7686022131040635E-2</c:v>
                </c:pt>
                <c:pt idx="76">
                  <c:v>7.1746722004306429E-2</c:v>
                </c:pt>
                <c:pt idx="77">
                  <c:v>7.3481095176010425E-2</c:v>
                </c:pt>
                <c:pt idx="78">
                  <c:v>7.6117746029496461E-2</c:v>
                </c:pt>
                <c:pt idx="79">
                  <c:v>7.4900918503602767E-2</c:v>
                </c:pt>
                <c:pt idx="80">
                  <c:v>5.1543216485132777E-2</c:v>
                </c:pt>
                <c:pt idx="81">
                  <c:v>4.5520609658540691E-2</c:v>
                </c:pt>
                <c:pt idx="82">
                  <c:v>4.7028848049099369E-2</c:v>
                </c:pt>
                <c:pt idx="83">
                  <c:v>3.5528920338533956E-2</c:v>
                </c:pt>
                <c:pt idx="84">
                  <c:v>3.468191669205356E-2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E-444D-A182-11E7B02C3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428479"/>
        <c:axId val="367436095"/>
      </c:areaChart>
      <c:catAx>
        <c:axId val="367428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7436095"/>
        <c:crosses val="autoZero"/>
        <c:auto val="1"/>
        <c:lblAlgn val="ctr"/>
        <c:lblOffset val="100"/>
        <c:noMultiLvlLbl val="0"/>
      </c:catAx>
      <c:valAx>
        <c:axId val="36743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7428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Straftaten insgesamt, jedoch ohne Verstöße gegen das Aufenthalts-, das Asyl- und das Freizügigkeitsgesetz/EU (Schlüssel 725000)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'Altersverteilung Straft.'!$B$2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'Altersverteilung Straft.'!$C$1:$J$1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'Altersverteilung Straft.'!$C$2:$J$2</c:f>
              <c:numCache>
                <c:formatCode>#,##0</c:formatCode>
                <c:ptCount val="8"/>
                <c:pt idx="0">
                  <c:v>62085</c:v>
                </c:pt>
                <c:pt idx="1">
                  <c:v>128153</c:v>
                </c:pt>
                <c:pt idx="2">
                  <c:v>104881</c:v>
                </c:pt>
                <c:pt idx="3">
                  <c:v>307483</c:v>
                </c:pt>
                <c:pt idx="4">
                  <c:v>323544</c:v>
                </c:pt>
                <c:pt idx="5">
                  <c:v>242839</c:v>
                </c:pt>
                <c:pt idx="6">
                  <c:v>163175</c:v>
                </c:pt>
                <c:pt idx="7">
                  <c:v>132355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B-2A45-8033-5C9E30BFA05A}"/>
            </c:ext>
          </c:extLst>
        </c:ser>
        <c:ser>
          <c:idx val="1"/>
          <c:order val="1"/>
          <c:tx>
            <c:strRef>
              <c:f>'Altersverteilung Straft.'!$B$3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'Altersverteilung Straft.'!$C$1:$J$1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'Altersverteilung Straft.'!$C$3:$J$3</c:f>
              <c:numCache>
                <c:formatCode>#,##0</c:formatCode>
                <c:ptCount val="8"/>
                <c:pt idx="0">
                  <c:v>27977</c:v>
                </c:pt>
                <c:pt idx="1">
                  <c:v>49112</c:v>
                </c:pt>
                <c:pt idx="2">
                  <c:v>31115</c:v>
                </c:pt>
                <c:pt idx="3">
                  <c:v>87996</c:v>
                </c:pt>
                <c:pt idx="4">
                  <c:v>106480</c:v>
                </c:pt>
                <c:pt idx="5">
                  <c:v>84343</c:v>
                </c:pt>
                <c:pt idx="6">
                  <c:v>59990</c:v>
                </c:pt>
                <c:pt idx="7">
                  <c:v>56203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B-2A45-8033-5C9E30BFA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985151"/>
        <c:axId val="310990079"/>
      </c:barChart>
      <c:lineChart>
        <c:grouping val="standard"/>
        <c:varyColors val="0"/>
        <c:ser>
          <c:idx val="2"/>
          <c:order val="2"/>
          <c:tx>
            <c:strRef>
              <c:f>'Altersverteilung Straft.'!$B$4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'Altersverteilung Straft.'!$C$1:$J$1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'Altersverteilung Straft.'!$C$4:$J$4</c:f>
              <c:numCache>
                <c:formatCode>#,##0</c:formatCode>
                <c:ptCount val="8"/>
                <c:pt idx="0">
                  <c:v>90062</c:v>
                </c:pt>
                <c:pt idx="1">
                  <c:v>177265</c:v>
                </c:pt>
                <c:pt idx="2">
                  <c:v>135996</c:v>
                </c:pt>
                <c:pt idx="3">
                  <c:v>395479</c:v>
                </c:pt>
                <c:pt idx="4">
                  <c:v>430024</c:v>
                </c:pt>
                <c:pt idx="5">
                  <c:v>327182</c:v>
                </c:pt>
                <c:pt idx="6">
                  <c:v>223165</c:v>
                </c:pt>
                <c:pt idx="7">
                  <c:v>188558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B-2A45-8033-5C9E30BFA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85151"/>
        <c:axId val="310990079"/>
      </c:lineChart>
      <c:catAx>
        <c:axId val="310985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0990079"/>
        <c:crosses val="autoZero"/>
        <c:auto val="1"/>
        <c:lblAlgn val="ctr"/>
        <c:lblOffset val="100"/>
        <c:noMultiLvlLbl val="0"/>
      </c:catAx>
      <c:valAx>
        <c:axId val="31099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0985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Tatverdächtige nach Deut./Ausländ.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Deutsche Tatverdächtige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Straftäter'!$D$42:$K$42</c:f>
              <c:numCache>
                <c:formatCode>#,##0</c:formatCode>
                <c:ptCount val="8"/>
                <c:pt idx="0">
                  <c:v>62102</c:v>
                </c:pt>
                <c:pt idx="1">
                  <c:v>124693</c:v>
                </c:pt>
                <c:pt idx="2">
                  <c:v>88852</c:v>
                </c:pt>
                <c:pt idx="3">
                  <c:v>218106</c:v>
                </c:pt>
                <c:pt idx="4">
                  <c:v>247440</c:v>
                </c:pt>
                <c:pt idx="5">
                  <c:v>203367</c:v>
                </c:pt>
                <c:pt idx="6">
                  <c:v>163180</c:v>
                </c:pt>
                <c:pt idx="7">
                  <c:v>163118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6-3041-8962-24432EB03A97}"/>
            </c:ext>
          </c:extLst>
        </c:ser>
        <c:ser>
          <c:idx val="1"/>
          <c:order val="1"/>
          <c:tx>
            <c:v>Ausländ. Tatverdächtige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Straftäter'!$D$45:$K$45</c:f>
              <c:numCache>
                <c:formatCode>#,##0</c:formatCode>
                <c:ptCount val="8"/>
                <c:pt idx="0">
                  <c:v>27960</c:v>
                </c:pt>
                <c:pt idx="1">
                  <c:v>52572</c:v>
                </c:pt>
                <c:pt idx="2">
                  <c:v>47144</c:v>
                </c:pt>
                <c:pt idx="3">
                  <c:v>177373</c:v>
                </c:pt>
                <c:pt idx="4">
                  <c:v>182584</c:v>
                </c:pt>
                <c:pt idx="5">
                  <c:v>123815</c:v>
                </c:pt>
                <c:pt idx="6">
                  <c:v>59985</c:v>
                </c:pt>
                <c:pt idx="7">
                  <c:v>25440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6-3041-8962-24432EB0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755007"/>
        <c:axId val="376753215"/>
      </c:barChart>
      <c:catAx>
        <c:axId val="376755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6753215"/>
        <c:crosses val="autoZero"/>
        <c:auto val="1"/>
        <c:lblAlgn val="ctr"/>
        <c:lblOffset val="100"/>
        <c:noMultiLvlLbl val="0"/>
      </c:catAx>
      <c:valAx>
        <c:axId val="37675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6755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Anteil Tatverdächtige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percentStacked"/>
        <c:varyColors val="0"/>
        <c:ser>
          <c:idx val="1"/>
          <c:order val="0"/>
          <c:tx>
            <c:v>Ausl. Tatverd.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Straftäter'!$D$48:$K$48</c:f>
              <c:numCache>
                <c:formatCode>0%</c:formatCode>
                <c:ptCount val="8"/>
                <c:pt idx="0">
                  <c:v>0.31045279918278518</c:v>
                </c:pt>
                <c:pt idx="1">
                  <c:v>0.29657292753786701</c:v>
                </c:pt>
                <c:pt idx="2">
                  <c:v>0.34665725462513602</c:v>
                </c:pt>
                <c:pt idx="3">
                  <c:v>0.44850169035524012</c:v>
                </c:pt>
                <c:pt idx="4">
                  <c:v>0.42459025542760404</c:v>
                </c:pt>
                <c:pt idx="5">
                  <c:v>0.37842851990635179</c:v>
                </c:pt>
                <c:pt idx="6">
                  <c:v>0.26879214930656686</c:v>
                </c:pt>
                <c:pt idx="7">
                  <c:v>0.13491869875582049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79-E640-8D09-8D78582A7DB7}"/>
            </c:ext>
          </c:extLst>
        </c:ser>
        <c:ser>
          <c:idx val="0"/>
          <c:order val="1"/>
          <c:tx>
            <c:v>Deutsche Tatverd.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Straftäter'!$D$47:$K$47</c:f>
              <c:numCache>
                <c:formatCode>0%</c:formatCode>
                <c:ptCount val="8"/>
                <c:pt idx="0">
                  <c:v>0.68834662156720627</c:v>
                </c:pt>
                <c:pt idx="1">
                  <c:v>0.68845052398305151</c:v>
                </c:pt>
                <c:pt idx="2">
                  <c:v>0.63491004090350012</c:v>
                </c:pt>
                <c:pt idx="3">
                  <c:v>0.52425662556954367</c:v>
                </c:pt>
                <c:pt idx="4">
                  <c:v>0.55303142694656682</c:v>
                </c:pt>
                <c:pt idx="5">
                  <c:v>0.60702358352653407</c:v>
                </c:pt>
                <c:pt idx="6">
                  <c:v>0.7200980542362494</c:v>
                </c:pt>
                <c:pt idx="7">
                  <c:v>0.86428166672962869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9-E640-8D09-8D78582A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59168"/>
        <c:axId val="486767039"/>
      </c:areaChart>
      <c:catAx>
        <c:axId val="196475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6767039"/>
        <c:crosses val="autoZero"/>
        <c:auto val="1"/>
        <c:lblAlgn val="ctr"/>
        <c:lblOffset val="100"/>
        <c:noMultiLvlLbl val="0"/>
      </c:catAx>
      <c:valAx>
        <c:axId val="48676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4759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Tatverdächtige nach Deut./Ausländ.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de-DE"/>
              <a:t>und Geschlecht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'Anteile Straftäter'!$B$40:$C$40</c:f>
              <c:strCache>
                <c:ptCount val="2"/>
                <c:pt idx="0">
                  <c:v>Deutsch</c:v>
                </c:pt>
                <c:pt idx="1">
                  <c:v>Männl.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Straftäter'!$D$40:$K$40</c:f>
              <c:numCache>
                <c:formatCode>#,##0</c:formatCode>
                <c:ptCount val="8"/>
                <c:pt idx="0">
                  <c:v>42736</c:v>
                </c:pt>
                <c:pt idx="1">
                  <c:v>88227</c:v>
                </c:pt>
                <c:pt idx="2">
                  <c:v>66590</c:v>
                </c:pt>
                <c:pt idx="3">
                  <c:v>161200</c:v>
                </c:pt>
                <c:pt idx="4">
                  <c:v>178930</c:v>
                </c:pt>
                <c:pt idx="5">
                  <c:v>147409</c:v>
                </c:pt>
                <c:pt idx="6">
                  <c:v>117502</c:v>
                </c:pt>
                <c:pt idx="7">
                  <c:v>114392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F-6C4B-A68A-770FEB5ACA7A}"/>
            </c:ext>
          </c:extLst>
        </c:ser>
        <c:ser>
          <c:idx val="1"/>
          <c:order val="1"/>
          <c:tx>
            <c:strRef>
              <c:f>'Anteile Straftäter'!$B$41:$C$41</c:f>
              <c:strCache>
                <c:ptCount val="2"/>
                <c:pt idx="0">
                  <c:v>Deutsch</c:v>
                </c:pt>
                <c:pt idx="1">
                  <c:v>Weibl.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Straftäter'!$D$41:$K$41</c:f>
              <c:numCache>
                <c:formatCode>#,##0</c:formatCode>
                <c:ptCount val="8"/>
                <c:pt idx="0">
                  <c:v>19366</c:v>
                </c:pt>
                <c:pt idx="1">
                  <c:v>36466</c:v>
                </c:pt>
                <c:pt idx="2">
                  <c:v>22262</c:v>
                </c:pt>
                <c:pt idx="3">
                  <c:v>56906</c:v>
                </c:pt>
                <c:pt idx="4">
                  <c:v>68510</c:v>
                </c:pt>
                <c:pt idx="5">
                  <c:v>55958</c:v>
                </c:pt>
                <c:pt idx="6">
                  <c:v>45678</c:v>
                </c:pt>
                <c:pt idx="7">
                  <c:v>48726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F-6C4B-A68A-770FEB5ACA7A}"/>
            </c:ext>
          </c:extLst>
        </c:ser>
        <c:ser>
          <c:idx val="3"/>
          <c:order val="2"/>
          <c:tx>
            <c:strRef>
              <c:f>'Anteile Straftäter'!$B$43:$C$43</c:f>
              <c:strCache>
                <c:ptCount val="2"/>
                <c:pt idx="0">
                  <c:v>Nicht-D.</c:v>
                </c:pt>
                <c:pt idx="1">
                  <c:v>Männl.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Straftäter'!$D$43:$K$43</c:f>
              <c:numCache>
                <c:formatCode>#,##0</c:formatCode>
                <c:ptCount val="8"/>
                <c:pt idx="0">
                  <c:v>19349</c:v>
                </c:pt>
                <c:pt idx="1">
                  <c:v>39926</c:v>
                </c:pt>
                <c:pt idx="2">
                  <c:v>38291</c:v>
                </c:pt>
                <c:pt idx="3">
                  <c:v>146283</c:v>
                </c:pt>
                <c:pt idx="4">
                  <c:v>144614</c:v>
                </c:pt>
                <c:pt idx="5">
                  <c:v>95430</c:v>
                </c:pt>
                <c:pt idx="6">
                  <c:v>45673</c:v>
                </c:pt>
                <c:pt idx="7">
                  <c:v>17963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2F-6C4B-A68A-770FEB5ACA7A}"/>
            </c:ext>
          </c:extLst>
        </c:ser>
        <c:ser>
          <c:idx val="4"/>
          <c:order val="3"/>
          <c:tx>
            <c:strRef>
              <c:f>'Anteile Straftäter'!$B$44:$C$44</c:f>
              <c:strCache>
                <c:ptCount val="2"/>
                <c:pt idx="0">
                  <c:v>Nicht-D.</c:v>
                </c:pt>
                <c:pt idx="1">
                  <c:v>Weibl.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Straftäter'!$D$44:$K$44</c:f>
              <c:numCache>
                <c:formatCode>#,##0</c:formatCode>
                <c:ptCount val="8"/>
                <c:pt idx="0">
                  <c:v>8611</c:v>
                </c:pt>
                <c:pt idx="1">
                  <c:v>12646</c:v>
                </c:pt>
                <c:pt idx="2">
                  <c:v>8853</c:v>
                </c:pt>
                <c:pt idx="3">
                  <c:v>31090</c:v>
                </c:pt>
                <c:pt idx="4">
                  <c:v>37970</c:v>
                </c:pt>
                <c:pt idx="5">
                  <c:v>28385</c:v>
                </c:pt>
                <c:pt idx="6">
                  <c:v>14312</c:v>
                </c:pt>
                <c:pt idx="7">
                  <c:v>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F-6C4B-A68A-770FEB5AC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340351"/>
        <c:axId val="491978047"/>
      </c:barChart>
      <c:catAx>
        <c:axId val="48834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978047"/>
        <c:crosses val="autoZero"/>
        <c:auto val="1"/>
        <c:lblAlgn val="ctr"/>
        <c:lblOffset val="100"/>
        <c:noMultiLvlLbl val="0"/>
      </c:catAx>
      <c:valAx>
        <c:axId val="49197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8340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Anteil der Tatverdächtigen rel. zur Zahl der Bevölkerungsgruppe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Deutsche Tatverdächtige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Straftäter'!$D$53:$K$53</c:f>
              <c:numCache>
                <c:formatCode>0%</c:formatCode>
                <c:ptCount val="8"/>
                <c:pt idx="0">
                  <c:v>6.7628897234720585E-3</c:v>
                </c:pt>
                <c:pt idx="1">
                  <c:v>4.6799654706500528E-2</c:v>
                </c:pt>
                <c:pt idx="2">
                  <c:v>4.3790771074789112E-2</c:v>
                </c:pt>
                <c:pt idx="3">
                  <c:v>3.3594219180770282E-2</c:v>
                </c:pt>
                <c:pt idx="4">
                  <c:v>2.9573214202266013E-2</c:v>
                </c:pt>
                <c:pt idx="5">
                  <c:v>2.4472368811511245E-2</c:v>
                </c:pt>
                <c:pt idx="6">
                  <c:v>1.5900754657338638E-2</c:v>
                </c:pt>
                <c:pt idx="7">
                  <c:v>6.8316461880898556E-3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D-AB4F-88ED-FC79D7303C02}"/>
            </c:ext>
          </c:extLst>
        </c:ser>
        <c:ser>
          <c:idx val="1"/>
          <c:order val="1"/>
          <c:tx>
            <c:v>Ausl. Tatverdächtige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Straftäter'!$D$56:$K$56</c:f>
              <c:numCache>
                <c:formatCode>0%</c:formatCode>
                <c:ptCount val="8"/>
                <c:pt idx="0">
                  <c:v>1.6862633465693347E-2</c:v>
                </c:pt>
                <c:pt idx="1">
                  <c:v>0.11190841612084032</c:v>
                </c:pt>
                <c:pt idx="2">
                  <c:v>0.11087383938062671</c:v>
                </c:pt>
                <c:pt idx="3">
                  <c:v>8.8181309279139808E-2</c:v>
                </c:pt>
                <c:pt idx="4">
                  <c:v>7.1684131880522778E-2</c:v>
                </c:pt>
                <c:pt idx="5">
                  <c:v>5.8916010127758024E-2</c:v>
                </c:pt>
                <c:pt idx="6">
                  <c:v>3.8159052350135787E-2</c:v>
                </c:pt>
                <c:pt idx="7">
                  <c:v>1.5829312227583697E-2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D-AB4F-88ED-FC79D7303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7987264"/>
        <c:axId val="491204863"/>
      </c:lineChart>
      <c:catAx>
        <c:axId val="196798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204863"/>
        <c:crosses val="autoZero"/>
        <c:auto val="1"/>
        <c:lblAlgn val="ctr"/>
        <c:lblOffset val="100"/>
        <c:noMultiLvlLbl val="0"/>
      </c:catAx>
      <c:valAx>
        <c:axId val="491204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798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Anteil der Tatverdächtigen an der Gesamtbevölkerung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Straftäter'!$D$50:$K$50</c:f>
              <c:numCache>
                <c:formatCode>0%</c:formatCode>
                <c:ptCount val="8"/>
                <c:pt idx="0">
                  <c:v>8.3076396579055273E-3</c:v>
                </c:pt>
                <c:pt idx="1">
                  <c:v>5.6558707437391061E-2</c:v>
                </c:pt>
                <c:pt idx="2">
                  <c:v>5.541321546269766E-2</c:v>
                </c:pt>
                <c:pt idx="3">
                  <c:v>4.6506013470408905E-2</c:v>
                </c:pt>
                <c:pt idx="4">
                  <c:v>3.940079680457214E-2</c:v>
                </c:pt>
                <c:pt idx="5">
                  <c:v>3.1424705691728769E-2</c:v>
                </c:pt>
                <c:pt idx="6">
                  <c:v>1.8857347732398971E-2</c:v>
                </c:pt>
                <c:pt idx="7">
                  <c:v>7.3990835100359378E-3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9-B346-90F6-1B63EE9EB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012479"/>
        <c:axId val="516007999"/>
      </c:lineChart>
      <c:catAx>
        <c:axId val="51601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6007999"/>
        <c:crosses val="autoZero"/>
        <c:auto val="1"/>
        <c:lblAlgn val="ctr"/>
        <c:lblOffset val="100"/>
        <c:noMultiLvlLbl val="0"/>
      </c:catAx>
      <c:valAx>
        <c:axId val="51600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601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Anteil der Tatverdächtigen rel. zur Zahl der Bevölkerungsgruppe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und</a:t>
            </a:r>
            <a:r>
              <a:rPr lang="de-DE" baseline="0"/>
              <a:t> Geschlecht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'Anteile Straftäter'!$C$51</c:f>
              <c:strCache>
                <c:ptCount val="1"/>
                <c:pt idx="0">
                  <c:v>Deut. Männl. Anteil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Straftäter'!$D$51:$K$51</c:f>
              <c:numCache>
                <c:formatCode>0%</c:formatCode>
                <c:ptCount val="8"/>
                <c:pt idx="0">
                  <c:v>9.0834795490992715E-3</c:v>
                </c:pt>
                <c:pt idx="1">
                  <c:v>6.4643263002178292E-2</c:v>
                </c:pt>
                <c:pt idx="2">
                  <c:v>6.4147889834018895E-2</c:v>
                </c:pt>
                <c:pt idx="3">
                  <c:v>4.8528943812093037E-2</c:v>
                </c:pt>
                <c:pt idx="4">
                  <c:v>4.2175792890999396E-2</c:v>
                </c:pt>
                <c:pt idx="5">
                  <c:v>3.5508424786835996E-2</c:v>
                </c:pt>
                <c:pt idx="6">
                  <c:v>2.2994394551262731E-2</c:v>
                </c:pt>
                <c:pt idx="7">
                  <c:v>1.0567589449260752E-2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6-2C42-9D9D-1E24C3631A99}"/>
            </c:ext>
          </c:extLst>
        </c:ser>
        <c:ser>
          <c:idx val="1"/>
          <c:order val="1"/>
          <c:tx>
            <c:strRef>
              <c:f>'Anteile Straftäter'!$C$52</c:f>
              <c:strCache>
                <c:ptCount val="1"/>
                <c:pt idx="0">
                  <c:v>Deut. Weibl. Anteil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Straftäter'!$D$52:$K$52</c:f>
              <c:numCache>
                <c:formatCode>0%</c:formatCode>
                <c:ptCount val="8"/>
                <c:pt idx="0">
                  <c:v>4.3247410202333384E-3</c:v>
                </c:pt>
                <c:pt idx="1">
                  <c:v>2.8060029040352548E-2</c:v>
                </c:pt>
                <c:pt idx="2">
                  <c:v>2.2465492430434879E-2</c:v>
                </c:pt>
                <c:pt idx="3">
                  <c:v>1.7947807349814139E-2</c:v>
                </c:pt>
                <c:pt idx="4">
                  <c:v>1.6610296880871851E-2</c:v>
                </c:pt>
                <c:pt idx="5">
                  <c:v>1.3455695730741809E-2</c:v>
                </c:pt>
                <c:pt idx="6">
                  <c:v>8.8654209764889146E-3</c:v>
                </c:pt>
                <c:pt idx="7">
                  <c:v>3.7332135256242975E-3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6-2C42-9D9D-1E24C3631A99}"/>
            </c:ext>
          </c:extLst>
        </c:ser>
        <c:ser>
          <c:idx val="3"/>
          <c:order val="2"/>
          <c:tx>
            <c:strRef>
              <c:f>'Anteile Straftäter'!$C$54</c:f>
              <c:strCache>
                <c:ptCount val="1"/>
                <c:pt idx="0">
                  <c:v>Ausl. Männl. Anteil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Straftäter'!$D$54:$K$54</c:f>
              <c:numCache>
                <c:formatCode>0%</c:formatCode>
                <c:ptCount val="8"/>
                <c:pt idx="0">
                  <c:v>2.2638723461013751E-2</c:v>
                </c:pt>
                <c:pt idx="1">
                  <c:v>0.15510302389905833</c:v>
                </c:pt>
                <c:pt idx="2">
                  <c:v>0.15510404134919575</c:v>
                </c:pt>
                <c:pt idx="3">
                  <c:v>0.12993451001535769</c:v>
                </c:pt>
                <c:pt idx="4">
                  <c:v>0.10631412414758441</c:v>
                </c:pt>
                <c:pt idx="5">
                  <c:v>8.8822577297422073E-2</c:v>
                </c:pt>
                <c:pt idx="6">
                  <c:v>5.6813856346388754E-2</c:v>
                </c:pt>
                <c:pt idx="7">
                  <c:v>2.3628095901420475E-2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E6-2C42-9D9D-1E24C3631A99}"/>
            </c:ext>
          </c:extLst>
        </c:ser>
        <c:ser>
          <c:idx val="4"/>
          <c:order val="3"/>
          <c:tx>
            <c:strRef>
              <c:f>'Anteile Straftäter'!$C$55</c:f>
              <c:strCache>
                <c:ptCount val="1"/>
                <c:pt idx="0">
                  <c:v>Ausl. Weibl. Anteil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'Anteile Straftäter'!$D$39:$K$39</c:f>
              <c:strCache>
                <c:ptCount val="8"/>
                <c:pt idx="0">
                  <c:v>Unter 14</c:v>
                </c:pt>
                <c:pt idx="1">
                  <c:v>14-17</c:v>
                </c:pt>
                <c:pt idx="2">
                  <c:v>18-20</c:v>
                </c:pt>
                <c:pt idx="3">
                  <c:v>21-29</c:v>
                </c:pt>
                <c:pt idx="4">
                  <c:v>30-39</c:v>
                </c:pt>
                <c:pt idx="5">
                  <c:v>40-49</c:v>
                </c:pt>
                <c:pt idx="6">
                  <c:v>50-59</c:v>
                </c:pt>
                <c:pt idx="7">
                  <c:v>60+</c:v>
                </c:pt>
              </c:strCache>
            </c:strRef>
          </c:cat>
          <c:val>
            <c:numRef>
              <c:f>'Anteile Straftäter'!$D$55:$K$55</c:f>
              <c:numCache>
                <c:formatCode>0%</c:formatCode>
                <c:ptCount val="8"/>
                <c:pt idx="0">
                  <c:v>1.0717957526468164E-2</c:v>
                </c:pt>
                <c:pt idx="1">
                  <c:v>5.9549540640701448E-2</c:v>
                </c:pt>
                <c:pt idx="2">
                  <c:v>4.9643640197161457E-2</c:v>
                </c:pt>
                <c:pt idx="3">
                  <c:v>3.5104676069315083E-2</c:v>
                </c:pt>
                <c:pt idx="4">
                  <c:v>3.1993299691357766E-2</c:v>
                </c:pt>
                <c:pt idx="5">
                  <c:v>2.7634394574565648E-2</c:v>
                </c:pt>
                <c:pt idx="6">
                  <c:v>1.8633791062498455E-2</c:v>
                </c:pt>
                <c:pt idx="7">
                  <c:v>8.8286067166840239E-3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E6-2C42-9D9D-1E24C363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195328"/>
        <c:axId val="667719808"/>
      </c:lineChart>
      <c:catAx>
        <c:axId val="71819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7719808"/>
        <c:crosses val="autoZero"/>
        <c:auto val="1"/>
        <c:lblAlgn val="ctr"/>
        <c:lblOffset val="100"/>
        <c:noMultiLvlLbl val="0"/>
      </c:catAx>
      <c:valAx>
        <c:axId val="66771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819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12</xdr:row>
      <xdr:rowOff>19050</xdr:rowOff>
    </xdr:from>
    <xdr:to>
      <xdr:col>18</xdr:col>
      <xdr:colOff>800100</xdr:colOff>
      <xdr:row>44</xdr:row>
      <xdr:rowOff>177800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5AAFA459-2E63-0DD9-1C20-D2C6987FE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45</xdr:row>
      <xdr:rowOff>146050</xdr:rowOff>
    </xdr:from>
    <xdr:to>
      <xdr:col>18</xdr:col>
      <xdr:colOff>800100</xdr:colOff>
      <xdr:row>66</xdr:row>
      <xdr:rowOff>177800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8FC7120C-DB68-244F-9D67-18DFE7649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9</xdr:row>
      <xdr:rowOff>107950</xdr:rowOff>
    </xdr:from>
    <xdr:to>
      <xdr:col>4</xdr:col>
      <xdr:colOff>533400</xdr:colOff>
      <xdr:row>36</xdr:row>
      <xdr:rowOff>152400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29BD619-7BB3-63B3-A355-5AFEFD0B4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63</xdr:row>
      <xdr:rowOff>107950</xdr:rowOff>
    </xdr:from>
    <xdr:to>
      <xdr:col>10</xdr:col>
      <xdr:colOff>50800</xdr:colOff>
      <xdr:row>87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47D82D2-E312-58AB-E826-3271926C9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190500</xdr:colOff>
      <xdr:row>63</xdr:row>
      <xdr:rowOff>107950</xdr:rowOff>
    </xdr:from>
    <xdr:to>
      <xdr:col>19</xdr:col>
      <xdr:colOff>787400</xdr:colOff>
      <xdr:row>87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58ED6CE-0F7C-8EAD-28AC-29025E33C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400050</xdr:colOff>
      <xdr:row>88</xdr:row>
      <xdr:rowOff>6350</xdr:rowOff>
    </xdr:from>
    <xdr:to>
      <xdr:col>10</xdr:col>
      <xdr:colOff>0</xdr:colOff>
      <xdr:row>108</xdr:row>
      <xdr:rowOff>50800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668AB621-DE4A-549E-BBA3-8BB511686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44450</xdr:colOff>
      <xdr:row>109</xdr:row>
      <xdr:rowOff>6350</xdr:rowOff>
    </xdr:from>
    <xdr:to>
      <xdr:col>19</xdr:col>
      <xdr:colOff>736600</xdr:colOff>
      <xdr:row>129</xdr:row>
      <xdr:rowOff>12700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814E6DF1-81E8-4140-8E0F-F2AA282DB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171450</xdr:rowOff>
    </xdr:from>
    <xdr:to>
      <xdr:col>9</xdr:col>
      <xdr:colOff>939800</xdr:colOff>
      <xdr:row>129</xdr:row>
      <xdr:rowOff>76200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7415801-1A90-49A4-49F0-4EF899FA0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63500</xdr:colOff>
      <xdr:row>108</xdr:row>
      <xdr:rowOff>133350</xdr:rowOff>
    </xdr:from>
    <xdr:to>
      <xdr:col>30</xdr:col>
      <xdr:colOff>88900</xdr:colOff>
      <xdr:row>129</xdr:row>
      <xdr:rowOff>177800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33D894A-BD47-E984-71F5-0FD921D05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793750</xdr:colOff>
      <xdr:row>17</xdr:row>
      <xdr:rowOff>88900</xdr:rowOff>
    </xdr:from>
    <xdr:to>
      <xdr:col>36</xdr:col>
      <xdr:colOff>317500</xdr:colOff>
      <xdr:row>43</xdr:row>
      <xdr:rowOff>139700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CE6DDDA-6FF6-DEAC-A3E7-E62536E1D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787400</xdr:colOff>
      <xdr:row>45</xdr:row>
      <xdr:rowOff>44450</xdr:rowOff>
    </xdr:from>
    <xdr:to>
      <xdr:col>58</xdr:col>
      <xdr:colOff>546100</xdr:colOff>
      <xdr:row>108</xdr:row>
      <xdr:rowOff>88900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2A1BCB93-BB35-018A-484B-66C0936DE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Z33/A_PKS/PKS_Tabellen_auf%20Excel/alle%20PKS-Tabellen%202024%20in%20bearbeitung/000_PKS-24-Tabellen_70-Bund_in_Bearbeitung/3_TV-Tabellen_2024_70-Bund_V1-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20"/>
      <sheetName val="TV-Entwicklung_T20-T40-T50"/>
      <sheetName val="Tab21"/>
      <sheetName val="Tab22"/>
      <sheetName val="Tab28"/>
      <sheetName val="Tab29"/>
      <sheetName val="Tab231 mit insg."/>
      <sheetName val="Tab232 mit insg."/>
      <sheetName val="Tab40"/>
      <sheetName val="Tab50"/>
      <sheetName val="Tab51"/>
      <sheetName val="Tab53"/>
      <sheetName val="Tab54"/>
      <sheetName val="Tab55"/>
      <sheetName val="Tab61"/>
      <sheetName val="Tab61_Zuwanderer"/>
      <sheetName val="Tab61_Zuwanderer_VÄ"/>
      <sheetName val="Tab6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D5D12-D394-6A44-9863-8F77BF9D4218}">
  <dimension ref="A1:Q99"/>
  <sheetViews>
    <sheetView tabSelected="1" workbookViewId="0">
      <selection activeCell="L5" sqref="L5"/>
    </sheetView>
  </sheetViews>
  <sheetFormatPr baseColWidth="10" defaultRowHeight="16" x14ac:dyDescent="0.2"/>
  <cols>
    <col min="1" max="1" width="15.1640625" style="4" customWidth="1"/>
    <col min="2" max="2" width="9.1640625" customWidth="1"/>
    <col min="3" max="3" width="8.33203125" customWidth="1"/>
    <col min="4" max="4" width="9.1640625" customWidth="1"/>
    <col min="5" max="5" width="10.83203125" style="4"/>
  </cols>
  <sheetData>
    <row r="1" spans="1:17" x14ac:dyDescent="0.2">
      <c r="A1" s="59" t="s">
        <v>51</v>
      </c>
      <c r="B1" s="60"/>
      <c r="C1" s="60"/>
      <c r="D1" s="60"/>
    </row>
    <row r="2" spans="1:17" x14ac:dyDescent="0.2">
      <c r="A2" s="59" t="s">
        <v>52</v>
      </c>
      <c r="B2" s="60"/>
      <c r="C2" s="60"/>
      <c r="D2" s="60"/>
    </row>
    <row r="3" spans="1:17" x14ac:dyDescent="0.2">
      <c r="A3" s="59" t="s">
        <v>53</v>
      </c>
      <c r="B3" s="60"/>
      <c r="C3" s="60"/>
      <c r="D3" s="60"/>
    </row>
    <row r="4" spans="1:17" ht="17" thickBot="1" x14ac:dyDescent="0.25">
      <c r="A4" s="59" t="s">
        <v>54</v>
      </c>
      <c r="B4" s="60"/>
      <c r="C4" s="60"/>
      <c r="D4" s="60"/>
    </row>
    <row r="5" spans="1:17" ht="17" thickBot="1" x14ac:dyDescent="0.25">
      <c r="A5" s="28"/>
      <c r="B5" s="61" t="s">
        <v>56</v>
      </c>
      <c r="C5" s="62"/>
      <c r="D5" s="62"/>
      <c r="E5" s="25"/>
    </row>
    <row r="6" spans="1:17" ht="29" thickBot="1" x14ac:dyDescent="0.25">
      <c r="A6" s="28" t="s">
        <v>55</v>
      </c>
      <c r="B6" s="27" t="s">
        <v>57</v>
      </c>
      <c r="C6" s="17" t="s">
        <v>58</v>
      </c>
      <c r="D6" s="17" t="s">
        <v>59</v>
      </c>
      <c r="E6" s="25" t="s">
        <v>158</v>
      </c>
    </row>
    <row r="7" spans="1:17" ht="17" x14ac:dyDescent="0.2">
      <c r="A7" s="18" t="s">
        <v>61</v>
      </c>
      <c r="B7" s="19">
        <v>575578</v>
      </c>
      <c r="C7" s="19">
        <v>97802</v>
      </c>
      <c r="D7" s="19">
        <v>673380</v>
      </c>
      <c r="E7" s="26">
        <f t="shared" ref="E7:E38" si="0">C7/D7</f>
        <v>0.14524042888116664</v>
      </c>
      <c r="G7" s="14" t="s">
        <v>41</v>
      </c>
      <c r="H7" s="14" t="s">
        <v>47</v>
      </c>
      <c r="I7" s="14" t="s">
        <v>42</v>
      </c>
      <c r="J7" s="14" t="s">
        <v>155</v>
      </c>
      <c r="K7" s="14" t="s">
        <v>43</v>
      </c>
      <c r="L7" s="14" t="s">
        <v>44</v>
      </c>
      <c r="M7" s="14" t="s">
        <v>45</v>
      </c>
      <c r="N7" s="14" t="s">
        <v>46</v>
      </c>
      <c r="Q7" t="s">
        <v>200</v>
      </c>
    </row>
    <row r="8" spans="1:17" x14ac:dyDescent="0.2">
      <c r="A8" s="18" t="s">
        <v>62</v>
      </c>
      <c r="B8" s="19">
        <v>588081</v>
      </c>
      <c r="C8" s="19">
        <v>112859</v>
      </c>
      <c r="D8" s="19">
        <v>700940</v>
      </c>
      <c r="E8" s="26">
        <f t="shared" si="0"/>
        <v>0.1610109281821554</v>
      </c>
      <c r="F8" s="22" t="s">
        <v>152</v>
      </c>
      <c r="G8" s="1">
        <f>SUM(B7:B20)</f>
        <v>9182761</v>
      </c>
      <c r="H8" s="1">
        <f>SUM(B21:B24)</f>
        <v>2664400</v>
      </c>
      <c r="I8" s="1">
        <f>SUM(B25:B27)</f>
        <v>2029012</v>
      </c>
      <c r="J8" s="1">
        <f>SUM(B28:B36)</f>
        <v>6492367</v>
      </c>
      <c r="K8" s="1">
        <f>SUM(B37:B46)</f>
        <v>8367031</v>
      </c>
      <c r="L8" s="1">
        <f>SUM(B47:B56)</f>
        <v>8310066</v>
      </c>
      <c r="M8" s="1">
        <f>SUM(B57:B66)</f>
        <v>10262406</v>
      </c>
      <c r="N8" s="1">
        <f>SUM(B67:B92)</f>
        <v>23876822</v>
      </c>
      <c r="O8" s="1"/>
      <c r="P8" s="1"/>
      <c r="Q8" s="1">
        <f>SUM(B25:B74)</f>
        <v>44518540</v>
      </c>
    </row>
    <row r="9" spans="1:17" x14ac:dyDescent="0.2">
      <c r="A9" s="18" t="s">
        <v>63</v>
      </c>
      <c r="B9" s="19">
        <v>627286</v>
      </c>
      <c r="C9" s="19">
        <v>116876</v>
      </c>
      <c r="D9" s="19">
        <v>744162</v>
      </c>
      <c r="E9" s="26">
        <f t="shared" si="0"/>
        <v>0.15705719991077211</v>
      </c>
      <c r="F9" s="22" t="s">
        <v>153</v>
      </c>
      <c r="G9" s="1">
        <f>SUM(C7:C20)</f>
        <v>1658104</v>
      </c>
      <c r="H9" s="1">
        <f>SUM(C21:C24)</f>
        <v>469777</v>
      </c>
      <c r="I9" s="1">
        <f>SUM(C25:C27)</f>
        <v>425204</v>
      </c>
      <c r="J9" s="1">
        <f>SUM(C28:C36)</f>
        <v>2011458</v>
      </c>
      <c r="K9" s="1">
        <f>SUM(C37:C46)</f>
        <v>2547063</v>
      </c>
      <c r="L9" s="1">
        <f>SUM(C47:C56)</f>
        <v>2101551</v>
      </c>
      <c r="M9" s="1">
        <f>SUM(C57:C66)</f>
        <v>1571973</v>
      </c>
      <c r="N9" s="1">
        <f>SUM(C67:C92)</f>
        <v>1607145</v>
      </c>
      <c r="O9" s="1"/>
      <c r="P9" s="1"/>
      <c r="Q9" s="1">
        <f>SUM(C25:C74)</f>
        <v>9398989</v>
      </c>
    </row>
    <row r="10" spans="1:17" x14ac:dyDescent="0.2">
      <c r="A10" s="18" t="s">
        <v>64</v>
      </c>
      <c r="B10" s="19">
        <v>680756</v>
      </c>
      <c r="C10" s="19">
        <v>116274</v>
      </c>
      <c r="D10" s="19">
        <v>797030</v>
      </c>
      <c r="E10" s="26">
        <f t="shared" si="0"/>
        <v>0.14588409470157962</v>
      </c>
      <c r="F10" s="22" t="s">
        <v>154</v>
      </c>
      <c r="G10" s="120">
        <f>G8+G9</f>
        <v>10840865</v>
      </c>
      <c r="H10" s="120">
        <f t="shared" ref="H10:N10" si="1">H8+H9</f>
        <v>3134177</v>
      </c>
      <c r="I10" s="120">
        <f t="shared" si="1"/>
        <v>2454216</v>
      </c>
      <c r="J10" s="120">
        <f t="shared" si="1"/>
        <v>8503825</v>
      </c>
      <c r="K10" s="120">
        <f t="shared" si="1"/>
        <v>10914094</v>
      </c>
      <c r="L10" s="120">
        <f t="shared" si="1"/>
        <v>10411617</v>
      </c>
      <c r="M10" s="120">
        <f t="shared" si="1"/>
        <v>11834379</v>
      </c>
      <c r="N10" s="120">
        <f t="shared" si="1"/>
        <v>25483967</v>
      </c>
      <c r="O10" s="1"/>
      <c r="P10" s="1"/>
      <c r="Q10" s="1"/>
    </row>
    <row r="11" spans="1:17" x14ac:dyDescent="0.2">
      <c r="A11" s="18" t="s">
        <v>65</v>
      </c>
      <c r="B11" s="19">
        <v>665316</v>
      </c>
      <c r="C11" s="19">
        <v>118300</v>
      </c>
      <c r="D11" s="19">
        <v>783616</v>
      </c>
      <c r="E11" s="26">
        <f t="shared" si="0"/>
        <v>0.15096680006533814</v>
      </c>
      <c r="F11" s="22" t="s">
        <v>157</v>
      </c>
      <c r="G11" s="24">
        <f>G9/G10</f>
        <v>0.15294941870413478</v>
      </c>
      <c r="H11" s="24">
        <f t="shared" ref="H11:N11" si="2">H9/H10</f>
        <v>0.14988847151899845</v>
      </c>
      <c r="I11" s="24">
        <f t="shared" si="2"/>
        <v>0.17325451386512028</v>
      </c>
      <c r="J11" s="24">
        <f t="shared" si="2"/>
        <v>0.23653567659259217</v>
      </c>
      <c r="K11" s="24">
        <f t="shared" si="2"/>
        <v>0.23337374591056298</v>
      </c>
      <c r="L11" s="24">
        <f t="shared" si="2"/>
        <v>0.20184674484280396</v>
      </c>
      <c r="M11" s="24">
        <f t="shared" si="2"/>
        <v>0.1328310509575534</v>
      </c>
      <c r="N11" s="24">
        <f t="shared" si="2"/>
        <v>6.3064945893235538E-2</v>
      </c>
    </row>
    <row r="12" spans="1:17" x14ac:dyDescent="0.2">
      <c r="A12" s="18" t="s">
        <v>66</v>
      </c>
      <c r="B12" s="19">
        <v>669501</v>
      </c>
      <c r="C12" s="19">
        <v>123041</v>
      </c>
      <c r="D12" s="19">
        <v>792542</v>
      </c>
      <c r="E12" s="26">
        <f t="shared" si="0"/>
        <v>0.15524855465073145</v>
      </c>
    </row>
    <row r="13" spans="1:17" x14ac:dyDescent="0.2">
      <c r="A13" s="18" t="s">
        <v>67</v>
      </c>
      <c r="B13" s="19">
        <v>682366</v>
      </c>
      <c r="C13" s="19">
        <v>124057</v>
      </c>
      <c r="D13" s="19">
        <v>806423</v>
      </c>
      <c r="E13" s="26">
        <f t="shared" si="0"/>
        <v>0.15383613810618002</v>
      </c>
    </row>
    <row r="14" spans="1:17" x14ac:dyDescent="0.2">
      <c r="A14" s="18" t="s">
        <v>68</v>
      </c>
      <c r="B14" s="19">
        <v>690013</v>
      </c>
      <c r="C14" s="19">
        <v>126005</v>
      </c>
      <c r="D14" s="19">
        <v>816018</v>
      </c>
      <c r="E14" s="26">
        <f t="shared" si="0"/>
        <v>0.15441448595496668</v>
      </c>
    </row>
    <row r="15" spans="1:17" x14ac:dyDescent="0.2">
      <c r="A15" s="18" t="s">
        <v>69</v>
      </c>
      <c r="B15" s="19">
        <v>696373</v>
      </c>
      <c r="C15" s="19">
        <v>128037</v>
      </c>
      <c r="D15" s="19">
        <v>824410</v>
      </c>
      <c r="E15" s="26">
        <f t="shared" si="0"/>
        <v>0.15530743198165961</v>
      </c>
    </row>
    <row r="16" spans="1:17" x14ac:dyDescent="0.2">
      <c r="A16" s="18" t="s">
        <v>70</v>
      </c>
      <c r="B16" s="19">
        <v>678920</v>
      </c>
      <c r="C16" s="19">
        <v>123253</v>
      </c>
      <c r="D16" s="19">
        <v>802173</v>
      </c>
      <c r="E16" s="26">
        <f t="shared" si="0"/>
        <v>0.15364890117219104</v>
      </c>
    </row>
    <row r="17" spans="1:5" x14ac:dyDescent="0.2">
      <c r="A17" s="18" t="s">
        <v>71</v>
      </c>
      <c r="B17" s="19">
        <v>674956</v>
      </c>
      <c r="C17" s="19">
        <v>122408</v>
      </c>
      <c r="D17" s="19">
        <v>797364</v>
      </c>
      <c r="E17" s="26">
        <f t="shared" si="0"/>
        <v>0.15351583467525495</v>
      </c>
    </row>
    <row r="18" spans="1:5" x14ac:dyDescent="0.2">
      <c r="A18" s="18" t="s">
        <v>72</v>
      </c>
      <c r="B18" s="19">
        <v>653884</v>
      </c>
      <c r="C18" s="19">
        <v>117122</v>
      </c>
      <c r="D18" s="19">
        <v>771006</v>
      </c>
      <c r="E18" s="26">
        <f t="shared" si="0"/>
        <v>0.15190802665608308</v>
      </c>
    </row>
    <row r="19" spans="1:5" x14ac:dyDescent="0.2">
      <c r="A19" s="18" t="s">
        <v>73</v>
      </c>
      <c r="B19" s="19">
        <v>653493</v>
      </c>
      <c r="C19" s="19">
        <v>118247</v>
      </c>
      <c r="D19" s="19">
        <v>771740</v>
      </c>
      <c r="E19" s="26">
        <f t="shared" si="0"/>
        <v>0.15322129214502295</v>
      </c>
    </row>
    <row r="20" spans="1:5" x14ac:dyDescent="0.2">
      <c r="A20" s="18" t="s">
        <v>74</v>
      </c>
      <c r="B20" s="19">
        <v>646238</v>
      </c>
      <c r="C20" s="19">
        <v>113823</v>
      </c>
      <c r="D20" s="19">
        <v>760061</v>
      </c>
      <c r="E20" s="26">
        <f t="shared" si="0"/>
        <v>0.14975508544708913</v>
      </c>
    </row>
    <row r="21" spans="1:5" x14ac:dyDescent="0.2">
      <c r="A21" s="18" t="s">
        <v>75</v>
      </c>
      <c r="B21" s="19">
        <v>663990</v>
      </c>
      <c r="C21" s="19">
        <v>115040</v>
      </c>
      <c r="D21" s="19">
        <v>779030</v>
      </c>
      <c r="E21" s="26">
        <f t="shared" si="0"/>
        <v>0.1476708214061076</v>
      </c>
    </row>
    <row r="22" spans="1:5" x14ac:dyDescent="0.2">
      <c r="A22" s="18" t="s">
        <v>76</v>
      </c>
      <c r="B22" s="19">
        <v>653722</v>
      </c>
      <c r="C22" s="19">
        <v>115735</v>
      </c>
      <c r="D22" s="19">
        <v>769457</v>
      </c>
      <c r="E22" s="26">
        <f t="shared" si="0"/>
        <v>0.1504112640472437</v>
      </c>
    </row>
    <row r="23" spans="1:5" x14ac:dyDescent="0.2">
      <c r="A23" s="18" t="s">
        <v>77</v>
      </c>
      <c r="B23" s="19">
        <v>672981</v>
      </c>
      <c r="C23" s="19">
        <v>119360</v>
      </c>
      <c r="D23" s="19">
        <v>792341</v>
      </c>
      <c r="E23" s="26">
        <f t="shared" si="0"/>
        <v>0.15064221086628105</v>
      </c>
    </row>
    <row r="24" spans="1:5" x14ac:dyDescent="0.2">
      <c r="A24" s="18" t="s">
        <v>78</v>
      </c>
      <c r="B24" s="19">
        <v>673707</v>
      </c>
      <c r="C24" s="19">
        <v>119642</v>
      </c>
      <c r="D24" s="19">
        <v>793349</v>
      </c>
      <c r="E24" s="26">
        <f t="shared" si="0"/>
        <v>0.15080626559055346</v>
      </c>
    </row>
    <row r="25" spans="1:5" x14ac:dyDescent="0.2">
      <c r="A25" s="18" t="s">
        <v>79</v>
      </c>
      <c r="B25" s="19">
        <v>664621</v>
      </c>
      <c r="C25" s="19">
        <v>128280</v>
      </c>
      <c r="D25" s="19">
        <v>792901</v>
      </c>
      <c r="E25" s="26">
        <f t="shared" si="0"/>
        <v>0.16178564537060744</v>
      </c>
    </row>
    <row r="26" spans="1:5" x14ac:dyDescent="0.2">
      <c r="A26" s="18" t="s">
        <v>80</v>
      </c>
      <c r="B26" s="19">
        <v>676952</v>
      </c>
      <c r="C26" s="19">
        <v>141047</v>
      </c>
      <c r="D26" s="19">
        <v>817999</v>
      </c>
      <c r="E26" s="26">
        <f t="shared" si="0"/>
        <v>0.17242930614829602</v>
      </c>
    </row>
    <row r="27" spans="1:5" x14ac:dyDescent="0.2">
      <c r="A27" s="18" t="s">
        <v>81</v>
      </c>
      <c r="B27" s="19">
        <v>687439</v>
      </c>
      <c r="C27" s="19">
        <v>155877</v>
      </c>
      <c r="D27" s="19">
        <v>843316</v>
      </c>
      <c r="E27" s="26">
        <f t="shared" si="0"/>
        <v>0.18483818639750699</v>
      </c>
    </row>
    <row r="28" spans="1:5" x14ac:dyDescent="0.2">
      <c r="A28" s="18" t="s">
        <v>82</v>
      </c>
      <c r="B28" s="19">
        <v>676482</v>
      </c>
      <c r="C28" s="19">
        <v>158425</v>
      </c>
      <c r="D28" s="19">
        <v>834907</v>
      </c>
      <c r="E28" s="26">
        <f t="shared" si="0"/>
        <v>0.18975167294081857</v>
      </c>
    </row>
    <row r="29" spans="1:5" x14ac:dyDescent="0.2">
      <c r="A29" s="18" t="s">
        <v>83</v>
      </c>
      <c r="B29" s="19">
        <v>690716</v>
      </c>
      <c r="C29" s="19">
        <v>167126</v>
      </c>
      <c r="D29" s="19">
        <v>857842</v>
      </c>
      <c r="E29" s="26">
        <f t="shared" si="0"/>
        <v>0.19482142399183067</v>
      </c>
    </row>
    <row r="30" spans="1:5" x14ac:dyDescent="0.2">
      <c r="A30" s="18" t="s">
        <v>84</v>
      </c>
      <c r="B30" s="19">
        <v>708108</v>
      </c>
      <c r="C30" s="19">
        <v>185415</v>
      </c>
      <c r="D30" s="19">
        <v>893523</v>
      </c>
      <c r="E30" s="26">
        <f t="shared" si="0"/>
        <v>0.20751004730712025</v>
      </c>
    </row>
    <row r="31" spans="1:5" x14ac:dyDescent="0.2">
      <c r="A31" s="18" t="s">
        <v>85</v>
      </c>
      <c r="B31" s="19">
        <v>739700</v>
      </c>
      <c r="C31" s="19">
        <v>212860</v>
      </c>
      <c r="D31" s="19">
        <v>952560</v>
      </c>
      <c r="E31" s="26">
        <f t="shared" si="0"/>
        <v>0.22346098933400521</v>
      </c>
    </row>
    <row r="32" spans="1:5" x14ac:dyDescent="0.2">
      <c r="A32" s="18" t="s">
        <v>86</v>
      </c>
      <c r="B32" s="19">
        <v>725244</v>
      </c>
      <c r="C32" s="19">
        <v>243219</v>
      </c>
      <c r="D32" s="19">
        <v>968463</v>
      </c>
      <c r="E32" s="26">
        <f t="shared" si="0"/>
        <v>0.25113917619981352</v>
      </c>
    </row>
    <row r="33" spans="1:5" x14ac:dyDescent="0.2">
      <c r="A33" s="18" t="s">
        <v>87</v>
      </c>
      <c r="B33" s="19">
        <v>739337</v>
      </c>
      <c r="C33" s="19">
        <v>255008</v>
      </c>
      <c r="D33" s="19">
        <v>994345</v>
      </c>
      <c r="E33" s="26">
        <f t="shared" si="0"/>
        <v>0.25645827152547657</v>
      </c>
    </row>
    <row r="34" spans="1:5" x14ac:dyDescent="0.2">
      <c r="A34" s="18" t="s">
        <v>88</v>
      </c>
      <c r="B34" s="19">
        <v>756752</v>
      </c>
      <c r="C34" s="19">
        <v>263542</v>
      </c>
      <c r="D34" s="19">
        <v>1020294</v>
      </c>
      <c r="E34" s="26">
        <f t="shared" si="0"/>
        <v>0.25830005861055733</v>
      </c>
    </row>
    <row r="35" spans="1:5" x14ac:dyDescent="0.2">
      <c r="A35" s="18" t="s">
        <v>89</v>
      </c>
      <c r="B35" s="19">
        <v>739326</v>
      </c>
      <c r="C35" s="19">
        <v>261675</v>
      </c>
      <c r="D35" s="19">
        <v>1001001</v>
      </c>
      <c r="E35" s="26">
        <f t="shared" si="0"/>
        <v>0.26141332526141331</v>
      </c>
    </row>
    <row r="36" spans="1:5" x14ac:dyDescent="0.2">
      <c r="A36" s="18" t="s">
        <v>90</v>
      </c>
      <c r="B36" s="19">
        <v>716702</v>
      </c>
      <c r="C36" s="19">
        <v>264188</v>
      </c>
      <c r="D36" s="19">
        <v>980890</v>
      </c>
      <c r="E36" s="26">
        <f t="shared" si="0"/>
        <v>0.26933499169121922</v>
      </c>
    </row>
    <row r="37" spans="1:5" x14ac:dyDescent="0.2">
      <c r="A37" s="18" t="s">
        <v>91</v>
      </c>
      <c r="B37" s="19">
        <v>724877</v>
      </c>
      <c r="C37" s="19">
        <v>263411</v>
      </c>
      <c r="D37" s="19">
        <v>988288</v>
      </c>
      <c r="E37" s="26">
        <f t="shared" si="0"/>
        <v>0.26653263016448647</v>
      </c>
    </row>
    <row r="38" spans="1:5" x14ac:dyDescent="0.2">
      <c r="A38" s="18" t="s">
        <v>92</v>
      </c>
      <c r="B38" s="19">
        <v>753107</v>
      </c>
      <c r="C38" s="19">
        <v>262082</v>
      </c>
      <c r="D38" s="19">
        <v>1015189</v>
      </c>
      <c r="E38" s="26">
        <f t="shared" si="0"/>
        <v>0.25816079567450001</v>
      </c>
    </row>
    <row r="39" spans="1:5" x14ac:dyDescent="0.2">
      <c r="A39" s="18" t="s">
        <v>93</v>
      </c>
      <c r="B39" s="19">
        <v>771343</v>
      </c>
      <c r="C39" s="19">
        <v>262047</v>
      </c>
      <c r="D39" s="19">
        <v>1033390</v>
      </c>
      <c r="E39" s="26">
        <f t="shared" ref="E39:E70" si="3">C39/D39</f>
        <v>0.25357996496966295</v>
      </c>
    </row>
    <row r="40" spans="1:5" x14ac:dyDescent="0.2">
      <c r="A40" s="18" t="s">
        <v>94</v>
      </c>
      <c r="B40" s="19">
        <v>803268</v>
      </c>
      <c r="C40" s="19">
        <v>257241</v>
      </c>
      <c r="D40" s="19">
        <v>1060509</v>
      </c>
      <c r="E40" s="26">
        <f t="shared" si="3"/>
        <v>0.24256371233058843</v>
      </c>
    </row>
    <row r="41" spans="1:5" x14ac:dyDescent="0.2">
      <c r="A41" s="18" t="s">
        <v>95</v>
      </c>
      <c r="B41" s="19">
        <v>889359</v>
      </c>
      <c r="C41" s="19">
        <v>262528</v>
      </c>
      <c r="D41" s="19">
        <v>1151887</v>
      </c>
      <c r="E41" s="26">
        <f t="shared" si="3"/>
        <v>0.22791124476619667</v>
      </c>
    </row>
    <row r="42" spans="1:5" x14ac:dyDescent="0.2">
      <c r="A42" s="18" t="s">
        <v>96</v>
      </c>
      <c r="B42" s="19">
        <v>881036</v>
      </c>
      <c r="C42" s="19">
        <v>258284</v>
      </c>
      <c r="D42" s="19">
        <v>1139320</v>
      </c>
      <c r="E42" s="26">
        <f t="shared" si="3"/>
        <v>0.22670013692377911</v>
      </c>
    </row>
    <row r="43" spans="1:5" x14ac:dyDescent="0.2">
      <c r="A43" s="18" t="s">
        <v>97</v>
      </c>
      <c r="B43" s="19">
        <v>908533</v>
      </c>
      <c r="C43" s="19">
        <v>256965</v>
      </c>
      <c r="D43" s="19">
        <v>1165498</v>
      </c>
      <c r="E43" s="26">
        <f t="shared" si="3"/>
        <v>0.2204765688143609</v>
      </c>
    </row>
    <row r="44" spans="1:5" x14ac:dyDescent="0.2">
      <c r="A44" s="18" t="s">
        <v>98</v>
      </c>
      <c r="B44" s="19">
        <v>895088</v>
      </c>
      <c r="C44" s="19">
        <v>247937</v>
      </c>
      <c r="D44" s="19">
        <v>1143025</v>
      </c>
      <c r="E44" s="26">
        <f t="shared" si="3"/>
        <v>0.21691301590078957</v>
      </c>
    </row>
    <row r="45" spans="1:5" x14ac:dyDescent="0.2">
      <c r="A45" s="18" t="s">
        <v>99</v>
      </c>
      <c r="B45" s="19">
        <v>884987</v>
      </c>
      <c r="C45" s="19">
        <v>239935</v>
      </c>
      <c r="D45" s="19">
        <v>1124922</v>
      </c>
      <c r="E45" s="26">
        <f t="shared" si="3"/>
        <v>0.21329034368605113</v>
      </c>
    </row>
    <row r="46" spans="1:5" x14ac:dyDescent="0.2">
      <c r="A46" s="18" t="s">
        <v>100</v>
      </c>
      <c r="B46" s="19">
        <v>855433</v>
      </c>
      <c r="C46" s="19">
        <v>236633</v>
      </c>
      <c r="D46" s="19">
        <v>1092066</v>
      </c>
      <c r="E46" s="26">
        <f t="shared" si="3"/>
        <v>0.21668379017385397</v>
      </c>
    </row>
    <row r="47" spans="1:5" x14ac:dyDescent="0.2">
      <c r="A47" s="18" t="s">
        <v>101</v>
      </c>
      <c r="B47" s="19">
        <v>854879</v>
      </c>
      <c r="C47" s="19">
        <v>228646</v>
      </c>
      <c r="D47" s="19">
        <v>1083525</v>
      </c>
      <c r="E47" s="26">
        <f t="shared" si="3"/>
        <v>0.21102051175561246</v>
      </c>
    </row>
    <row r="48" spans="1:5" x14ac:dyDescent="0.2">
      <c r="A48" s="18" t="s">
        <v>102</v>
      </c>
      <c r="B48" s="19">
        <v>859158</v>
      </c>
      <c r="C48" s="19">
        <v>224300</v>
      </c>
      <c r="D48" s="19">
        <v>1083458</v>
      </c>
      <c r="E48" s="26">
        <f t="shared" si="3"/>
        <v>0.20702233035336856</v>
      </c>
    </row>
    <row r="49" spans="1:5" x14ac:dyDescent="0.2">
      <c r="A49" s="18" t="s">
        <v>103</v>
      </c>
      <c r="B49" s="19">
        <v>878179</v>
      </c>
      <c r="C49" s="19">
        <v>221115</v>
      </c>
      <c r="D49" s="19">
        <v>1099294</v>
      </c>
      <c r="E49" s="26">
        <f t="shared" si="3"/>
        <v>0.20114273342709046</v>
      </c>
    </row>
    <row r="50" spans="1:5" x14ac:dyDescent="0.2">
      <c r="A50" s="18" t="s">
        <v>104</v>
      </c>
      <c r="B50" s="19">
        <v>870373</v>
      </c>
      <c r="C50" s="19">
        <v>216369</v>
      </c>
      <c r="D50" s="19">
        <v>1086742</v>
      </c>
      <c r="E50" s="26">
        <f t="shared" si="3"/>
        <v>0.1990987741340631</v>
      </c>
    </row>
    <row r="51" spans="1:5" x14ac:dyDescent="0.2">
      <c r="A51" s="18" t="s">
        <v>105</v>
      </c>
      <c r="B51" s="19">
        <v>869289</v>
      </c>
      <c r="C51" s="19">
        <v>218712</v>
      </c>
      <c r="D51" s="19">
        <v>1088001</v>
      </c>
      <c r="E51" s="26">
        <f t="shared" si="3"/>
        <v>0.20102187406077751</v>
      </c>
    </row>
    <row r="52" spans="1:5" x14ac:dyDescent="0.2">
      <c r="A52" s="18" t="s">
        <v>106</v>
      </c>
      <c r="B52" s="19">
        <v>823790</v>
      </c>
      <c r="C52" s="19">
        <v>209055</v>
      </c>
      <c r="D52" s="19">
        <v>1032845</v>
      </c>
      <c r="E52" s="26">
        <f t="shared" si="3"/>
        <v>0.20240694392672667</v>
      </c>
    </row>
    <row r="53" spans="1:5" x14ac:dyDescent="0.2">
      <c r="A53" s="18" t="s">
        <v>107</v>
      </c>
      <c r="B53" s="19">
        <v>811757</v>
      </c>
      <c r="C53" s="19">
        <v>202288</v>
      </c>
      <c r="D53" s="19">
        <v>1014045</v>
      </c>
      <c r="E53" s="26">
        <f t="shared" si="3"/>
        <v>0.19948621609494649</v>
      </c>
    </row>
    <row r="54" spans="1:5" x14ac:dyDescent="0.2">
      <c r="A54" s="18" t="s">
        <v>108</v>
      </c>
      <c r="B54" s="19">
        <v>802192</v>
      </c>
      <c r="C54" s="19">
        <v>197295</v>
      </c>
      <c r="D54" s="19">
        <v>999487</v>
      </c>
      <c r="E54" s="26">
        <f t="shared" si="3"/>
        <v>0.19739626428357748</v>
      </c>
    </row>
    <row r="55" spans="1:5" x14ac:dyDescent="0.2">
      <c r="A55" s="18" t="s">
        <v>109</v>
      </c>
      <c r="B55" s="19">
        <v>782999</v>
      </c>
      <c r="C55" s="19">
        <v>193706</v>
      </c>
      <c r="D55" s="19">
        <v>976705</v>
      </c>
      <c r="E55" s="26">
        <f t="shared" si="3"/>
        <v>0.19832600426945701</v>
      </c>
    </row>
    <row r="56" spans="1:5" x14ac:dyDescent="0.2">
      <c r="A56" s="18" t="s">
        <v>110</v>
      </c>
      <c r="B56" s="19">
        <v>757450</v>
      </c>
      <c r="C56" s="19">
        <v>190065</v>
      </c>
      <c r="D56" s="19">
        <v>947515</v>
      </c>
      <c r="E56" s="26">
        <f t="shared" si="3"/>
        <v>0.20059313045176067</v>
      </c>
    </row>
    <row r="57" spans="1:5" x14ac:dyDescent="0.2">
      <c r="A57" s="18" t="s">
        <v>111</v>
      </c>
      <c r="B57" s="19">
        <v>768973</v>
      </c>
      <c r="C57" s="19">
        <v>187374</v>
      </c>
      <c r="D57" s="19">
        <v>956347</v>
      </c>
      <c r="E57" s="26">
        <f t="shared" si="3"/>
        <v>0.19592679226264106</v>
      </c>
    </row>
    <row r="58" spans="1:5" x14ac:dyDescent="0.2">
      <c r="A58" s="18" t="s">
        <v>112</v>
      </c>
      <c r="B58" s="19">
        <v>777643</v>
      </c>
      <c r="C58" s="19">
        <v>179757</v>
      </c>
      <c r="D58" s="19">
        <v>957400</v>
      </c>
      <c r="E58" s="26">
        <f t="shared" si="3"/>
        <v>0.18775537915186966</v>
      </c>
    </row>
    <row r="59" spans="1:5" x14ac:dyDescent="0.2">
      <c r="A59" s="18" t="s">
        <v>113</v>
      </c>
      <c r="B59" s="19">
        <v>859549</v>
      </c>
      <c r="C59" s="19">
        <v>175771</v>
      </c>
      <c r="D59" s="19">
        <v>1035320</v>
      </c>
      <c r="E59" s="26">
        <f t="shared" si="3"/>
        <v>0.16977456245412045</v>
      </c>
    </row>
    <row r="60" spans="1:5" x14ac:dyDescent="0.2">
      <c r="A60" s="18" t="s">
        <v>114</v>
      </c>
      <c r="B60" s="19">
        <v>967657</v>
      </c>
      <c r="C60" s="19">
        <v>170406</v>
      </c>
      <c r="D60" s="19">
        <v>1138063</v>
      </c>
      <c r="E60" s="26">
        <f t="shared" si="3"/>
        <v>0.14973336274002405</v>
      </c>
    </row>
    <row r="61" spans="1:5" x14ac:dyDescent="0.2">
      <c r="A61" s="18" t="s">
        <v>115</v>
      </c>
      <c r="B61" s="19">
        <v>1008420</v>
      </c>
      <c r="C61" s="19">
        <v>165241</v>
      </c>
      <c r="D61" s="19">
        <v>1173661</v>
      </c>
      <c r="E61" s="26">
        <f t="shared" si="3"/>
        <v>0.14079108021822315</v>
      </c>
    </row>
    <row r="62" spans="1:5" x14ac:dyDescent="0.2">
      <c r="A62" s="18" t="s">
        <v>116</v>
      </c>
      <c r="B62" s="19">
        <v>1095227</v>
      </c>
      <c r="C62" s="19">
        <v>156569</v>
      </c>
      <c r="D62" s="19">
        <v>1251796</v>
      </c>
      <c r="E62" s="26">
        <f t="shared" si="3"/>
        <v>0.12507549153376429</v>
      </c>
    </row>
    <row r="63" spans="1:5" x14ac:dyDescent="0.2">
      <c r="A63" s="18" t="s">
        <v>117</v>
      </c>
      <c r="B63" s="19">
        <v>1153423</v>
      </c>
      <c r="C63" s="19">
        <v>147911</v>
      </c>
      <c r="D63" s="19">
        <v>1301334</v>
      </c>
      <c r="E63" s="26">
        <f t="shared" si="3"/>
        <v>0.11366105857527736</v>
      </c>
    </row>
    <row r="64" spans="1:5" x14ac:dyDescent="0.2">
      <c r="A64" s="18" t="s">
        <v>118</v>
      </c>
      <c r="B64" s="19">
        <v>1190867</v>
      </c>
      <c r="C64" s="19">
        <v>134003</v>
      </c>
      <c r="D64" s="19">
        <v>1324870</v>
      </c>
      <c r="E64" s="26">
        <f t="shared" si="3"/>
        <v>0.10114426321073011</v>
      </c>
    </row>
    <row r="65" spans="1:5" x14ac:dyDescent="0.2">
      <c r="A65" s="18" t="s">
        <v>119</v>
      </c>
      <c r="B65" s="19">
        <v>1221137</v>
      </c>
      <c r="C65" s="19">
        <v>130299</v>
      </c>
      <c r="D65" s="19">
        <v>1351436</v>
      </c>
      <c r="E65" s="26">
        <f t="shared" si="3"/>
        <v>9.6415220550584713E-2</v>
      </c>
    </row>
    <row r="66" spans="1:5" x14ac:dyDescent="0.2">
      <c r="A66" s="18" t="s">
        <v>120</v>
      </c>
      <c r="B66" s="19">
        <v>1219510</v>
      </c>
      <c r="C66" s="19">
        <v>124642</v>
      </c>
      <c r="D66" s="19">
        <v>1344152</v>
      </c>
      <c r="E66" s="26">
        <f t="shared" si="3"/>
        <v>9.2729096114129952E-2</v>
      </c>
    </row>
    <row r="67" spans="1:5" x14ac:dyDescent="0.2">
      <c r="A67" s="18" t="s">
        <v>121</v>
      </c>
      <c r="B67" s="19">
        <v>1241756</v>
      </c>
      <c r="C67" s="19">
        <v>118982</v>
      </c>
      <c r="D67" s="19">
        <v>1360738</v>
      </c>
      <c r="E67" s="26">
        <f t="shared" si="3"/>
        <v>8.7439316018219526E-2</v>
      </c>
    </row>
    <row r="68" spans="1:5" x14ac:dyDescent="0.2">
      <c r="A68" s="18" t="s">
        <v>122</v>
      </c>
      <c r="B68" s="19">
        <v>1229940</v>
      </c>
      <c r="C68" s="19">
        <v>109802</v>
      </c>
      <c r="D68" s="19">
        <v>1339742</v>
      </c>
      <c r="E68" s="26">
        <f t="shared" si="3"/>
        <v>8.1957570935299484E-2</v>
      </c>
    </row>
    <row r="69" spans="1:5" x14ac:dyDescent="0.2">
      <c r="A69" s="18" t="s">
        <v>123</v>
      </c>
      <c r="B69" s="19">
        <v>1191702</v>
      </c>
      <c r="C69" s="19">
        <v>102642</v>
      </c>
      <c r="D69" s="19">
        <v>1294344</v>
      </c>
      <c r="E69" s="26">
        <f t="shared" si="3"/>
        <v>7.9300402365986164E-2</v>
      </c>
    </row>
    <row r="70" spans="1:5" x14ac:dyDescent="0.2">
      <c r="A70" s="18" t="s">
        <v>124</v>
      </c>
      <c r="B70" s="19">
        <v>1177353</v>
      </c>
      <c r="C70" s="19">
        <v>92437</v>
      </c>
      <c r="D70" s="19">
        <v>1269790</v>
      </c>
      <c r="E70" s="26">
        <f t="shared" si="3"/>
        <v>7.2797076681971037E-2</v>
      </c>
    </row>
    <row r="71" spans="1:5" x14ac:dyDescent="0.2">
      <c r="A71" s="18" t="s">
        <v>125</v>
      </c>
      <c r="B71" s="19">
        <v>1122164</v>
      </c>
      <c r="C71" s="19">
        <v>92115</v>
      </c>
      <c r="D71" s="19">
        <v>1214279</v>
      </c>
      <c r="E71" s="26">
        <f t="shared" ref="E71:E102" si="4">C71/D71</f>
        <v>7.5859831224949131E-2</v>
      </c>
    </row>
    <row r="72" spans="1:5" x14ac:dyDescent="0.2">
      <c r="A72" s="18" t="s">
        <v>126</v>
      </c>
      <c r="B72" s="19">
        <v>1087819</v>
      </c>
      <c r="C72" s="19">
        <v>81423</v>
      </c>
      <c r="D72" s="19">
        <v>1169242</v>
      </c>
      <c r="E72" s="26">
        <f t="shared" si="4"/>
        <v>6.9637423219487501E-2</v>
      </c>
    </row>
    <row r="73" spans="1:5" x14ac:dyDescent="0.2">
      <c r="A73" s="18" t="s">
        <v>127</v>
      </c>
      <c r="B73" s="19">
        <v>1017166</v>
      </c>
      <c r="C73" s="19">
        <v>74668</v>
      </c>
      <c r="D73" s="19">
        <v>1091834</v>
      </c>
      <c r="E73" s="26">
        <f t="shared" si="4"/>
        <v>6.8387685307473481E-2</v>
      </c>
    </row>
    <row r="74" spans="1:5" x14ac:dyDescent="0.2">
      <c r="A74" s="18" t="s">
        <v>128</v>
      </c>
      <c r="B74" s="19">
        <v>989758</v>
      </c>
      <c r="C74" s="19">
        <v>69671</v>
      </c>
      <c r="D74" s="19">
        <v>1059429</v>
      </c>
      <c r="E74" s="26">
        <f t="shared" si="4"/>
        <v>6.576278353716955E-2</v>
      </c>
    </row>
    <row r="75" spans="1:5" x14ac:dyDescent="0.2">
      <c r="A75" s="18" t="s">
        <v>129</v>
      </c>
      <c r="B75" s="19">
        <v>954365</v>
      </c>
      <c r="C75" s="19">
        <v>70229</v>
      </c>
      <c r="D75" s="19">
        <v>1024594</v>
      </c>
      <c r="E75" s="26">
        <f t="shared" si="4"/>
        <v>6.8543247374081837E-2</v>
      </c>
    </row>
    <row r="76" spans="1:5" x14ac:dyDescent="0.2">
      <c r="A76" s="18" t="s">
        <v>130</v>
      </c>
      <c r="B76" s="19">
        <v>913997</v>
      </c>
      <c r="C76" s="19">
        <v>65857</v>
      </c>
      <c r="D76" s="19">
        <v>979854</v>
      </c>
      <c r="E76" s="26">
        <f t="shared" si="4"/>
        <v>6.7211033480498117E-2</v>
      </c>
    </row>
    <row r="77" spans="1:5" x14ac:dyDescent="0.2">
      <c r="A77" s="18" t="s">
        <v>131</v>
      </c>
      <c r="B77" s="19">
        <v>888092</v>
      </c>
      <c r="C77" s="19">
        <v>61144</v>
      </c>
      <c r="D77" s="19">
        <v>949236</v>
      </c>
      <c r="E77" s="26">
        <f t="shared" si="4"/>
        <v>6.4413907605695528E-2</v>
      </c>
    </row>
    <row r="78" spans="1:5" x14ac:dyDescent="0.2">
      <c r="A78" s="18" t="s">
        <v>132</v>
      </c>
      <c r="B78" s="19">
        <v>848687</v>
      </c>
      <c r="C78" s="19">
        <v>55872</v>
      </c>
      <c r="D78" s="19">
        <v>904559</v>
      </c>
      <c r="E78" s="26">
        <f t="shared" si="4"/>
        <v>6.1767115246213901E-2</v>
      </c>
    </row>
    <row r="79" spans="1:5" x14ac:dyDescent="0.2">
      <c r="A79" s="18" t="s">
        <v>133</v>
      </c>
      <c r="B79" s="19">
        <v>833695</v>
      </c>
      <c r="C79" s="19">
        <v>56345</v>
      </c>
      <c r="D79" s="19">
        <v>890040</v>
      </c>
      <c r="E79" s="26">
        <f t="shared" si="4"/>
        <v>6.3306143544110377E-2</v>
      </c>
    </row>
    <row r="80" spans="1:5" x14ac:dyDescent="0.2">
      <c r="A80" s="18" t="s">
        <v>134</v>
      </c>
      <c r="B80" s="19">
        <v>807112</v>
      </c>
      <c r="C80" s="19">
        <v>52053</v>
      </c>
      <c r="D80" s="19">
        <v>859165</v>
      </c>
      <c r="E80" s="26">
        <f t="shared" si="4"/>
        <v>6.0585568546204747E-2</v>
      </c>
    </row>
    <row r="81" spans="1:5" x14ac:dyDescent="0.2">
      <c r="A81" s="18" t="s">
        <v>135</v>
      </c>
      <c r="B81" s="19">
        <v>785474</v>
      </c>
      <c r="C81" s="19">
        <v>57220</v>
      </c>
      <c r="D81" s="19">
        <v>842694</v>
      </c>
      <c r="E81" s="26">
        <f t="shared" si="4"/>
        <v>6.7901278518655642E-2</v>
      </c>
    </row>
    <row r="82" spans="1:5" x14ac:dyDescent="0.2">
      <c r="A82" s="18" t="s">
        <v>136</v>
      </c>
      <c r="B82" s="19">
        <v>743457</v>
      </c>
      <c r="C82" s="19">
        <v>53975</v>
      </c>
      <c r="D82" s="19">
        <v>797432</v>
      </c>
      <c r="E82" s="26">
        <f t="shared" si="4"/>
        <v>6.7686022131040635E-2</v>
      </c>
    </row>
    <row r="83" spans="1:5" x14ac:dyDescent="0.2">
      <c r="A83" s="18" t="s">
        <v>137</v>
      </c>
      <c r="B83" s="19">
        <v>660015</v>
      </c>
      <c r="C83" s="19">
        <v>51014</v>
      </c>
      <c r="D83" s="19">
        <v>711029</v>
      </c>
      <c r="E83" s="26">
        <f t="shared" si="4"/>
        <v>7.1746722004306429E-2</v>
      </c>
    </row>
    <row r="84" spans="1:5" x14ac:dyDescent="0.2">
      <c r="A84" s="18" t="s">
        <v>138</v>
      </c>
      <c r="B84" s="19">
        <v>604044</v>
      </c>
      <c r="C84" s="19">
        <v>47906</v>
      </c>
      <c r="D84" s="19">
        <v>651950</v>
      </c>
      <c r="E84" s="26">
        <f t="shared" si="4"/>
        <v>7.3481095176010425E-2</v>
      </c>
    </row>
    <row r="85" spans="1:5" x14ac:dyDescent="0.2">
      <c r="A85" s="18" t="s">
        <v>139</v>
      </c>
      <c r="B85" s="19">
        <v>508478</v>
      </c>
      <c r="C85" s="19">
        <v>41893</v>
      </c>
      <c r="D85" s="19">
        <v>550371</v>
      </c>
      <c r="E85" s="26">
        <f t="shared" si="4"/>
        <v>7.6117746029496461E-2</v>
      </c>
    </row>
    <row r="86" spans="1:5" x14ac:dyDescent="0.2">
      <c r="A86" s="18" t="s">
        <v>140</v>
      </c>
      <c r="B86" s="19">
        <v>433692</v>
      </c>
      <c r="C86" s="19">
        <v>35114</v>
      </c>
      <c r="D86" s="19">
        <v>468806</v>
      </c>
      <c r="E86" s="26">
        <f t="shared" si="4"/>
        <v>7.4900918503602767E-2</v>
      </c>
    </row>
    <row r="87" spans="1:5" x14ac:dyDescent="0.2">
      <c r="A87" s="18" t="s">
        <v>141</v>
      </c>
      <c r="B87" s="19">
        <v>575847</v>
      </c>
      <c r="C87" s="19">
        <v>31294</v>
      </c>
      <c r="D87" s="19">
        <v>607141</v>
      </c>
      <c r="E87" s="26">
        <f t="shared" si="4"/>
        <v>5.1543216485132777E-2</v>
      </c>
    </row>
    <row r="88" spans="1:5" x14ac:dyDescent="0.2">
      <c r="A88" s="18" t="s">
        <v>142</v>
      </c>
      <c r="B88" s="19">
        <v>566746</v>
      </c>
      <c r="C88" s="19">
        <v>27029</v>
      </c>
      <c r="D88" s="19">
        <v>593775</v>
      </c>
      <c r="E88" s="26">
        <f t="shared" si="4"/>
        <v>4.5520609658540691E-2</v>
      </c>
    </row>
    <row r="89" spans="1:5" x14ac:dyDescent="0.2">
      <c r="A89" s="18" t="s">
        <v>143</v>
      </c>
      <c r="B89" s="19">
        <v>526994</v>
      </c>
      <c r="C89" s="19">
        <v>26007</v>
      </c>
      <c r="D89" s="19">
        <v>553001</v>
      </c>
      <c r="E89" s="26">
        <f t="shared" si="4"/>
        <v>4.7028848049099369E-2</v>
      </c>
    </row>
    <row r="90" spans="1:5" x14ac:dyDescent="0.2">
      <c r="A90" s="18" t="s">
        <v>144</v>
      </c>
      <c r="B90" s="19">
        <v>618795</v>
      </c>
      <c r="C90" s="19">
        <v>22795</v>
      </c>
      <c r="D90" s="19">
        <v>641590</v>
      </c>
      <c r="E90" s="26">
        <f t="shared" si="4"/>
        <v>3.5528920338533956E-2</v>
      </c>
    </row>
    <row r="91" spans="1:5" x14ac:dyDescent="0.2">
      <c r="A91" s="18" t="s">
        <v>145</v>
      </c>
      <c r="B91" s="19">
        <v>611557</v>
      </c>
      <c r="C91" s="19">
        <v>21972</v>
      </c>
      <c r="D91" s="19">
        <v>633529</v>
      </c>
      <c r="E91" s="26">
        <f t="shared" si="4"/>
        <v>3.468191669205356E-2</v>
      </c>
    </row>
    <row r="92" spans="1:5" x14ac:dyDescent="0.2">
      <c r="A92" s="18" t="s">
        <v>146</v>
      </c>
      <c r="B92" s="19">
        <v>2938117</v>
      </c>
      <c r="C92" s="19">
        <v>87686</v>
      </c>
      <c r="D92" s="19">
        <v>3025803</v>
      </c>
      <c r="E92" s="26">
        <f t="shared" si="4"/>
        <v>2.8979414720654319E-2</v>
      </c>
    </row>
    <row r="93" spans="1:5" x14ac:dyDescent="0.2">
      <c r="A93" s="18" t="s">
        <v>59</v>
      </c>
      <c r="B93" s="19">
        <v>71184865</v>
      </c>
      <c r="C93" s="19">
        <v>12392275</v>
      </c>
      <c r="D93" s="19">
        <v>83577140</v>
      </c>
      <c r="E93" s="26">
        <f t="shared" si="4"/>
        <v>0.14827349918889304</v>
      </c>
    </row>
    <row r="94" spans="1:5" x14ac:dyDescent="0.2">
      <c r="A94" s="20" t="s">
        <v>147</v>
      </c>
    </row>
    <row r="95" spans="1:5" x14ac:dyDescent="0.2">
      <c r="A95" s="20" t="s">
        <v>148</v>
      </c>
    </row>
    <row r="97" spans="1:1" x14ac:dyDescent="0.2">
      <c r="A97" s="20" t="s">
        <v>149</v>
      </c>
    </row>
    <row r="98" spans="1:1" x14ac:dyDescent="0.2">
      <c r="A98" s="20" t="s">
        <v>150</v>
      </c>
    </row>
    <row r="99" spans="1:1" x14ac:dyDescent="0.2">
      <c r="A99" s="21" t="s">
        <v>151</v>
      </c>
    </row>
  </sheetData>
  <mergeCells count="5">
    <mergeCell ref="A1:D1"/>
    <mergeCell ref="A2:D2"/>
    <mergeCell ref="A3:D3"/>
    <mergeCell ref="A4:D4"/>
    <mergeCell ref="B5:D5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8CC3C-828A-444E-8D69-05276142F9F6}">
  <dimension ref="A1:T5"/>
  <sheetViews>
    <sheetView workbookViewId="0">
      <selection activeCell="G16" sqref="G16"/>
    </sheetView>
  </sheetViews>
  <sheetFormatPr baseColWidth="10" defaultRowHeight="16" x14ac:dyDescent="0.2"/>
  <cols>
    <col min="2" max="2" width="91.33203125" bestFit="1" customWidth="1"/>
    <col min="12" max="12" width="13" customWidth="1"/>
  </cols>
  <sheetData>
    <row r="1" spans="1:20" s="3" customFormat="1" ht="34" x14ac:dyDescent="0.2">
      <c r="A1" s="14"/>
      <c r="B1" s="14" t="s">
        <v>39</v>
      </c>
      <c r="C1" s="14" t="s">
        <v>41</v>
      </c>
      <c r="D1" s="14" t="s">
        <v>156</v>
      </c>
      <c r="E1" s="14" t="s">
        <v>42</v>
      </c>
      <c r="F1" s="14" t="s">
        <v>155</v>
      </c>
      <c r="G1" s="14" t="s">
        <v>43</v>
      </c>
      <c r="H1" s="14" t="s">
        <v>44</v>
      </c>
      <c r="I1" s="14" t="s">
        <v>45</v>
      </c>
      <c r="J1" s="14" t="s">
        <v>46</v>
      </c>
      <c r="K1" s="14" t="s">
        <v>40</v>
      </c>
      <c r="L1" s="14" t="s">
        <v>170</v>
      </c>
      <c r="M1" s="14"/>
      <c r="N1" s="14"/>
      <c r="O1" s="14"/>
      <c r="P1" s="14"/>
      <c r="Q1" s="14"/>
      <c r="R1" s="14"/>
      <c r="S1" s="14"/>
      <c r="T1" s="14"/>
    </row>
    <row r="2" spans="1:20" x14ac:dyDescent="0.2">
      <c r="B2" s="8" t="s">
        <v>50</v>
      </c>
      <c r="C2" s="9">
        <f>'Altersverteilung Straft. Rohdat'!J13</f>
        <v>62085</v>
      </c>
      <c r="D2" s="9">
        <f>'Altersverteilung Straft. Rohdat'!M13</f>
        <v>128153</v>
      </c>
      <c r="E2" s="9">
        <f>'Altersverteilung Straft. Rohdat'!N13</f>
        <v>104881</v>
      </c>
      <c r="F2" s="9">
        <f>'Altersverteilung Straft. Rohdat'!S13+'Altersverteilung Straft. Rohdat'!R13</f>
        <v>307483</v>
      </c>
      <c r="G2" s="9">
        <f>'Altersverteilung Straft. Rohdat'!T13</f>
        <v>323544</v>
      </c>
      <c r="H2" s="9">
        <f>'Altersverteilung Straft. Rohdat'!U13</f>
        <v>242839</v>
      </c>
      <c r="I2" s="9">
        <f>'Altersverteilung Straft. Rohdat'!V13</f>
        <v>163175</v>
      </c>
      <c r="J2" s="9">
        <f>'Altersverteilung Straft. Rohdat'!W13</f>
        <v>132355</v>
      </c>
      <c r="K2" s="9">
        <f>SUM(C2:J2)</f>
        <v>1464515</v>
      </c>
      <c r="L2" s="9">
        <f>SUM(F2:J2)</f>
        <v>1169396</v>
      </c>
    </row>
    <row r="3" spans="1:20" ht="14" customHeight="1" x14ac:dyDescent="0.2">
      <c r="B3" s="8" t="s">
        <v>48</v>
      </c>
      <c r="C3" s="9">
        <f>'Altersverteilung Straft. Rohdat'!J14</f>
        <v>27977</v>
      </c>
      <c r="D3" s="9">
        <f>'Altersverteilung Straft. Rohdat'!M14</f>
        <v>49112</v>
      </c>
      <c r="E3" s="9">
        <f>'Altersverteilung Straft. Rohdat'!N14</f>
        <v>31115</v>
      </c>
      <c r="F3" s="9">
        <f>'Altersverteilung Straft. Rohdat'!S14+'Altersverteilung Straft. Rohdat'!R14</f>
        <v>87996</v>
      </c>
      <c r="G3" s="9">
        <f>'Altersverteilung Straft. Rohdat'!T14</f>
        <v>106480</v>
      </c>
      <c r="H3" s="9">
        <f>'Altersverteilung Straft. Rohdat'!U14</f>
        <v>84343</v>
      </c>
      <c r="I3" s="9">
        <f>'Altersverteilung Straft. Rohdat'!V14</f>
        <v>59990</v>
      </c>
      <c r="J3" s="9">
        <f>'Altersverteilung Straft. Rohdat'!W14</f>
        <v>56203</v>
      </c>
      <c r="K3" s="9">
        <f>SUM(C3:J3)</f>
        <v>503216</v>
      </c>
      <c r="L3" s="9">
        <f>SUM(F3:J3)</f>
        <v>395012</v>
      </c>
    </row>
    <row r="4" spans="1:20" x14ac:dyDescent="0.2">
      <c r="A4" s="3"/>
      <c r="B4" s="15" t="s">
        <v>7</v>
      </c>
      <c r="C4" s="9">
        <f>'Altersverteilung Straft. Rohdat'!J15</f>
        <v>90062</v>
      </c>
      <c r="D4" s="9">
        <f>'Altersverteilung Straft. Rohdat'!M15</f>
        <v>177265</v>
      </c>
      <c r="E4" s="9">
        <f>'Altersverteilung Straft. Rohdat'!N15</f>
        <v>135996</v>
      </c>
      <c r="F4" s="9">
        <f>'Altersverteilung Straft. Rohdat'!S15+'Altersverteilung Straft. Rohdat'!R15</f>
        <v>395479</v>
      </c>
      <c r="G4" s="9">
        <f>'Altersverteilung Straft. Rohdat'!T15</f>
        <v>430024</v>
      </c>
      <c r="H4" s="9">
        <f>'Altersverteilung Straft. Rohdat'!U15</f>
        <v>327182</v>
      </c>
      <c r="I4" s="9">
        <f>'Altersverteilung Straft. Rohdat'!V15</f>
        <v>223165</v>
      </c>
      <c r="J4" s="9">
        <f>'Altersverteilung Straft. Rohdat'!W15</f>
        <v>188558</v>
      </c>
      <c r="K4" s="9">
        <f>SUM(C4:J4)</f>
        <v>1967731</v>
      </c>
      <c r="L4" s="9">
        <f>SUM(F4:J4)</f>
        <v>1564408</v>
      </c>
      <c r="M4" s="3"/>
      <c r="N4" s="3"/>
      <c r="O4" s="3"/>
      <c r="P4" s="3"/>
      <c r="Q4" s="3"/>
      <c r="R4" s="3"/>
      <c r="S4" s="3"/>
      <c r="T4" s="3"/>
    </row>
    <row r="5" spans="1:20" x14ac:dyDescent="0.2">
      <c r="B5" s="8" t="s">
        <v>49</v>
      </c>
      <c r="C5" s="16">
        <f t="shared" ref="C5:L5" si="0">C3/(C2+C3)</f>
        <v>0.31064155803779619</v>
      </c>
      <c r="D5" s="16">
        <f t="shared" si="0"/>
        <v>0.27705412800045132</v>
      </c>
      <c r="E5" s="16">
        <f t="shared" si="0"/>
        <v>0.22879349392629195</v>
      </c>
      <c r="F5" s="16">
        <f t="shared" si="0"/>
        <v>0.22250486119364113</v>
      </c>
      <c r="G5" s="16">
        <f t="shared" si="0"/>
        <v>0.24761408665562853</v>
      </c>
      <c r="H5" s="16">
        <f t="shared" si="0"/>
        <v>0.25778618628164141</v>
      </c>
      <c r="I5" s="16">
        <f t="shared" si="0"/>
        <v>0.2688145542535792</v>
      </c>
      <c r="J5" s="16">
        <f t="shared" si="0"/>
        <v>0.29806743813574604</v>
      </c>
      <c r="K5" s="16">
        <f t="shared" si="0"/>
        <v>0.25573414252252974</v>
      </c>
      <c r="L5" s="16">
        <f t="shared" si="0"/>
        <v>0.25249934799617491</v>
      </c>
    </row>
  </sheetData>
  <conditionalFormatting sqref="B2:L5">
    <cfRule type="expression" dxfId="3" priority="1">
      <formula>MOD(ROW(),2)=0</formula>
    </cfRule>
  </conditionalFormatting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03C9-7600-D44C-9CC4-693BF8AE0A28}">
  <dimension ref="A3:X62"/>
  <sheetViews>
    <sheetView topLeftCell="A36" workbookViewId="0">
      <selection activeCell="F51" sqref="F51"/>
    </sheetView>
  </sheetViews>
  <sheetFormatPr baseColWidth="10" defaultRowHeight="16" x14ac:dyDescent="0.2"/>
  <cols>
    <col min="1" max="1" width="8.1640625" bestFit="1" customWidth="1"/>
    <col min="2" max="2" width="7.1640625" bestFit="1" customWidth="1"/>
    <col min="4" max="4" width="12.6640625" bestFit="1" customWidth="1"/>
    <col min="5" max="7" width="11.6640625" bestFit="1" customWidth="1"/>
    <col min="8" max="11" width="12.6640625" bestFit="1" customWidth="1"/>
  </cols>
  <sheetData>
    <row r="3" spans="1:24" x14ac:dyDescent="0.2">
      <c r="C3" s="13" t="s">
        <v>159</v>
      </c>
    </row>
    <row r="4" spans="1:24" x14ac:dyDescent="0.2">
      <c r="C4" t="s">
        <v>171</v>
      </c>
    </row>
    <row r="7" spans="1:24" s="43" customFormat="1" ht="14" x14ac:dyDescent="0.15">
      <c r="A7" s="37" t="s">
        <v>164</v>
      </c>
      <c r="B7" s="38"/>
      <c r="C7" s="39"/>
      <c r="D7" s="40"/>
      <c r="E7" s="40"/>
      <c r="F7" s="41"/>
      <c r="G7" s="41"/>
      <c r="H7" s="41"/>
      <c r="I7" s="41"/>
      <c r="J7" s="41"/>
      <c r="K7" s="41"/>
      <c r="L7" s="41"/>
      <c r="M7" s="41"/>
      <c r="N7" s="42" t="s">
        <v>172</v>
      </c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4" s="43" customFormat="1" ht="14" x14ac:dyDescent="0.15">
      <c r="A8" s="37" t="s">
        <v>173</v>
      </c>
      <c r="B8" s="38"/>
      <c r="C8" s="39"/>
      <c r="D8" s="41"/>
      <c r="E8" s="41"/>
      <c r="F8" s="41"/>
      <c r="G8" s="41"/>
      <c r="H8" s="41"/>
      <c r="I8" s="41"/>
      <c r="J8" s="41"/>
      <c r="K8" s="41"/>
      <c r="L8" s="41"/>
      <c r="M8" s="41"/>
      <c r="N8" s="41" t="s">
        <v>167</v>
      </c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4" s="43" customFormat="1" ht="14" x14ac:dyDescent="0.15">
      <c r="A9" s="44" t="s">
        <v>168</v>
      </c>
      <c r="B9" s="45"/>
      <c r="C9" s="46"/>
      <c r="D9" s="47"/>
      <c r="E9" s="47"/>
      <c r="F9" s="47"/>
      <c r="G9" s="48"/>
      <c r="H9" s="48"/>
      <c r="I9" s="49"/>
      <c r="J9" s="48"/>
      <c r="K9" s="48"/>
      <c r="L9" s="49"/>
      <c r="M9" s="49"/>
      <c r="N9" s="50" t="e">
        <f>[1]Tab20!N9</f>
        <v>#REF!</v>
      </c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52" customFormat="1" ht="25.5" customHeight="1" x14ac:dyDescent="0.15">
      <c r="A10" s="75" t="s">
        <v>8</v>
      </c>
      <c r="B10" s="76" t="s">
        <v>9</v>
      </c>
      <c r="C10" s="77" t="s">
        <v>174</v>
      </c>
      <c r="D10" s="63" t="s">
        <v>11</v>
      </c>
      <c r="E10" s="74" t="s">
        <v>0</v>
      </c>
      <c r="F10" s="80"/>
      <c r="G10" s="80"/>
      <c r="H10" s="80"/>
      <c r="I10" s="80"/>
      <c r="J10" s="81"/>
      <c r="K10" s="73" t="s">
        <v>1</v>
      </c>
      <c r="L10" s="73"/>
      <c r="M10" s="73"/>
      <c r="N10" s="51" t="s">
        <v>12</v>
      </c>
      <c r="O10" s="72" t="s">
        <v>13</v>
      </c>
      <c r="P10" s="73" t="s">
        <v>2</v>
      </c>
      <c r="Q10" s="73"/>
      <c r="R10" s="73"/>
      <c r="S10" s="73"/>
      <c r="T10" s="73"/>
      <c r="U10" s="73"/>
      <c r="V10" s="73"/>
      <c r="W10" s="73"/>
      <c r="X10" s="74"/>
    </row>
    <row r="11" spans="1:24" s="52" customFormat="1" ht="11.25" customHeight="1" x14ac:dyDescent="0.15">
      <c r="A11" s="75"/>
      <c r="B11" s="76"/>
      <c r="C11" s="78"/>
      <c r="D11" s="64"/>
      <c r="E11" s="63" t="s">
        <v>14</v>
      </c>
      <c r="F11" s="63" t="s">
        <v>15</v>
      </c>
      <c r="G11" s="63" t="s">
        <v>16</v>
      </c>
      <c r="H11" s="63" t="s">
        <v>17</v>
      </c>
      <c r="I11" s="63" t="s">
        <v>18</v>
      </c>
      <c r="J11" s="69" t="s">
        <v>19</v>
      </c>
      <c r="K11" s="63" t="s">
        <v>20</v>
      </c>
      <c r="L11" s="63" t="s">
        <v>21</v>
      </c>
      <c r="M11" s="69" t="s">
        <v>22</v>
      </c>
      <c r="N11" s="63" t="s">
        <v>23</v>
      </c>
      <c r="O11" s="72"/>
      <c r="P11" s="63" t="s">
        <v>24</v>
      </c>
      <c r="Q11" s="63" t="s">
        <v>25</v>
      </c>
      <c r="R11" s="69" t="s">
        <v>26</v>
      </c>
      <c r="S11" s="63" t="s">
        <v>27</v>
      </c>
      <c r="T11" s="63" t="s">
        <v>28</v>
      </c>
      <c r="U11" s="63" t="s">
        <v>29</v>
      </c>
      <c r="V11" s="63" t="s">
        <v>30</v>
      </c>
      <c r="W11" s="63" t="s">
        <v>31</v>
      </c>
      <c r="X11" s="66" t="s">
        <v>32</v>
      </c>
    </row>
    <row r="12" spans="1:24" s="52" customFormat="1" ht="11.25" customHeight="1" x14ac:dyDescent="0.15">
      <c r="A12" s="75"/>
      <c r="B12" s="76"/>
      <c r="C12" s="78"/>
      <c r="D12" s="64"/>
      <c r="E12" s="64"/>
      <c r="F12" s="64"/>
      <c r="G12" s="64"/>
      <c r="H12" s="64"/>
      <c r="I12" s="64"/>
      <c r="J12" s="70"/>
      <c r="K12" s="64"/>
      <c r="L12" s="64"/>
      <c r="M12" s="70"/>
      <c r="N12" s="64"/>
      <c r="O12" s="72"/>
      <c r="P12" s="64"/>
      <c r="Q12" s="64"/>
      <c r="R12" s="70"/>
      <c r="S12" s="64"/>
      <c r="T12" s="64"/>
      <c r="U12" s="64"/>
      <c r="V12" s="64"/>
      <c r="W12" s="64"/>
      <c r="X12" s="67"/>
    </row>
    <row r="13" spans="1:24" s="52" customFormat="1" ht="11" x14ac:dyDescent="0.15">
      <c r="A13" s="75"/>
      <c r="B13" s="76"/>
      <c r="C13" s="78"/>
      <c r="D13" s="64"/>
      <c r="E13" s="64"/>
      <c r="F13" s="64"/>
      <c r="G13" s="64"/>
      <c r="H13" s="64"/>
      <c r="I13" s="64"/>
      <c r="J13" s="70"/>
      <c r="K13" s="64"/>
      <c r="L13" s="64"/>
      <c r="M13" s="70"/>
      <c r="N13" s="64"/>
      <c r="O13" s="72"/>
      <c r="P13" s="64"/>
      <c r="Q13" s="64"/>
      <c r="R13" s="70"/>
      <c r="S13" s="64"/>
      <c r="T13" s="64"/>
      <c r="U13" s="64"/>
      <c r="V13" s="64"/>
      <c r="W13" s="64"/>
      <c r="X13" s="67"/>
    </row>
    <row r="14" spans="1:24" s="52" customFormat="1" ht="11.25" customHeight="1" x14ac:dyDescent="0.15">
      <c r="A14" s="75"/>
      <c r="B14" s="76"/>
      <c r="C14" s="79"/>
      <c r="D14" s="65"/>
      <c r="E14" s="65"/>
      <c r="F14" s="65"/>
      <c r="G14" s="65"/>
      <c r="H14" s="65"/>
      <c r="I14" s="65"/>
      <c r="J14" s="71"/>
      <c r="K14" s="65"/>
      <c r="L14" s="65"/>
      <c r="M14" s="71"/>
      <c r="N14" s="65"/>
      <c r="O14" s="72"/>
      <c r="P14" s="65"/>
      <c r="Q14" s="65"/>
      <c r="R14" s="71"/>
      <c r="S14" s="65"/>
      <c r="T14" s="65"/>
      <c r="U14" s="65"/>
      <c r="V14" s="65"/>
      <c r="W14" s="65"/>
      <c r="X14" s="68"/>
    </row>
    <row r="15" spans="1:24" s="52" customFormat="1" ht="11" x14ac:dyDescent="0.15">
      <c r="A15" s="53">
        <v>1</v>
      </c>
      <c r="B15" s="54">
        <v>2</v>
      </c>
      <c r="C15" s="54">
        <v>3</v>
      </c>
      <c r="D15" s="55">
        <v>4</v>
      </c>
      <c r="E15" s="55">
        <v>5</v>
      </c>
      <c r="F15" s="55">
        <v>6</v>
      </c>
      <c r="G15" s="55">
        <v>7</v>
      </c>
      <c r="H15" s="55">
        <v>8</v>
      </c>
      <c r="I15" s="55">
        <v>9</v>
      </c>
      <c r="J15" s="55">
        <v>10</v>
      </c>
      <c r="K15" s="55">
        <v>11</v>
      </c>
      <c r="L15" s="55">
        <v>12</v>
      </c>
      <c r="M15" s="55">
        <v>13</v>
      </c>
      <c r="N15" s="55">
        <v>14</v>
      </c>
      <c r="O15" s="55">
        <v>15</v>
      </c>
      <c r="P15" s="55">
        <v>16</v>
      </c>
      <c r="Q15" s="55">
        <v>17</v>
      </c>
      <c r="R15" s="55">
        <v>18</v>
      </c>
      <c r="S15" s="55">
        <v>19</v>
      </c>
      <c r="T15" s="55">
        <v>20</v>
      </c>
      <c r="U15" s="55">
        <v>21</v>
      </c>
      <c r="V15" s="55">
        <v>22</v>
      </c>
      <c r="W15" s="55">
        <v>23</v>
      </c>
      <c r="X15" s="56">
        <v>24</v>
      </c>
    </row>
    <row r="16" spans="1:24" x14ac:dyDescent="0.2">
      <c r="A16" s="6" t="s">
        <v>38</v>
      </c>
      <c r="B16" s="7" t="s">
        <v>39</v>
      </c>
      <c r="C16" s="8" t="s">
        <v>35</v>
      </c>
      <c r="D16" s="9">
        <v>916986</v>
      </c>
      <c r="E16" s="9">
        <v>360</v>
      </c>
      <c r="F16" s="9">
        <v>1768</v>
      </c>
      <c r="G16" s="9">
        <v>4512</v>
      </c>
      <c r="H16" s="9">
        <v>11024</v>
      </c>
      <c r="I16" s="9">
        <v>25072</v>
      </c>
      <c r="J16" s="9">
        <v>42736</v>
      </c>
      <c r="K16" s="9">
        <v>43706</v>
      </c>
      <c r="L16" s="9">
        <v>44521</v>
      </c>
      <c r="M16" s="9">
        <v>88227</v>
      </c>
      <c r="N16" s="9">
        <v>66590</v>
      </c>
      <c r="O16" s="9">
        <v>197553</v>
      </c>
      <c r="P16" s="9">
        <v>40620</v>
      </c>
      <c r="Q16" s="9">
        <v>37815</v>
      </c>
      <c r="R16" s="9">
        <v>78435</v>
      </c>
      <c r="S16" s="9">
        <v>82765</v>
      </c>
      <c r="T16" s="9">
        <v>178930</v>
      </c>
      <c r="U16" s="9">
        <v>147409</v>
      </c>
      <c r="V16" s="9">
        <v>117502</v>
      </c>
      <c r="W16" s="9">
        <v>114392</v>
      </c>
      <c r="X16" s="9">
        <v>719433</v>
      </c>
    </row>
    <row r="17" spans="1:24" x14ac:dyDescent="0.2">
      <c r="A17" s="6" t="s">
        <v>38</v>
      </c>
      <c r="B17" s="7" t="s">
        <v>39</v>
      </c>
      <c r="C17" s="8" t="s">
        <v>36</v>
      </c>
      <c r="D17" s="9">
        <v>353872</v>
      </c>
      <c r="E17" s="9">
        <v>134</v>
      </c>
      <c r="F17" s="9">
        <v>466</v>
      </c>
      <c r="G17" s="9">
        <v>1108</v>
      </c>
      <c r="H17" s="9">
        <v>4235</v>
      </c>
      <c r="I17" s="9">
        <v>13423</v>
      </c>
      <c r="J17" s="9">
        <v>19366</v>
      </c>
      <c r="K17" s="9">
        <v>20326</v>
      </c>
      <c r="L17" s="9">
        <v>16140</v>
      </c>
      <c r="M17" s="9">
        <v>36466</v>
      </c>
      <c r="N17" s="9">
        <v>22262</v>
      </c>
      <c r="O17" s="9">
        <v>78094</v>
      </c>
      <c r="P17" s="9">
        <v>13850</v>
      </c>
      <c r="Q17" s="9">
        <v>13479</v>
      </c>
      <c r="R17" s="9">
        <v>27329</v>
      </c>
      <c r="S17" s="9">
        <v>29577</v>
      </c>
      <c r="T17" s="9">
        <v>68510</v>
      </c>
      <c r="U17" s="9">
        <v>55958</v>
      </c>
      <c r="V17" s="9">
        <v>45678</v>
      </c>
      <c r="W17" s="9">
        <v>48726</v>
      </c>
      <c r="X17" s="9">
        <v>275778</v>
      </c>
    </row>
    <row r="18" spans="1:24" x14ac:dyDescent="0.2">
      <c r="A18" s="6" t="s">
        <v>38</v>
      </c>
      <c r="B18" s="7" t="s">
        <v>39</v>
      </c>
      <c r="C18" s="8" t="s">
        <v>37</v>
      </c>
      <c r="D18" s="9">
        <v>1270858</v>
      </c>
      <c r="E18" s="9">
        <v>494</v>
      </c>
      <c r="F18" s="9">
        <v>2234</v>
      </c>
      <c r="G18" s="9">
        <v>5620</v>
      </c>
      <c r="H18" s="9">
        <v>15259</v>
      </c>
      <c r="I18" s="9">
        <v>38495</v>
      </c>
      <c r="J18" s="9">
        <v>62102</v>
      </c>
      <c r="K18" s="9">
        <v>64032</v>
      </c>
      <c r="L18" s="9">
        <v>60661</v>
      </c>
      <c r="M18" s="9">
        <v>124693</v>
      </c>
      <c r="N18" s="9">
        <v>88852</v>
      </c>
      <c r="O18" s="9">
        <v>275647</v>
      </c>
      <c r="P18" s="9">
        <v>54470</v>
      </c>
      <c r="Q18" s="9">
        <v>51294</v>
      </c>
      <c r="R18" s="9">
        <v>105764</v>
      </c>
      <c r="S18" s="9">
        <v>112342</v>
      </c>
      <c r="T18" s="9">
        <v>247440</v>
      </c>
      <c r="U18" s="9">
        <v>203367</v>
      </c>
      <c r="V18" s="9">
        <v>163180</v>
      </c>
      <c r="W18" s="9">
        <v>163118</v>
      </c>
      <c r="X18" s="9">
        <v>995211</v>
      </c>
    </row>
    <row r="21" spans="1:24" s="43" customFormat="1" ht="14" x14ac:dyDescent="0.15">
      <c r="A21" s="37" t="s">
        <v>164</v>
      </c>
      <c r="B21" s="38"/>
      <c r="C21" s="39"/>
      <c r="D21" s="40"/>
      <c r="E21" s="40"/>
      <c r="F21" s="41"/>
      <c r="G21" s="41"/>
      <c r="H21" s="41"/>
      <c r="I21" s="41"/>
      <c r="J21" s="41"/>
      <c r="K21" s="41"/>
      <c r="L21" s="41"/>
      <c r="M21" s="41"/>
      <c r="N21" s="42" t="s">
        <v>175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43" customFormat="1" ht="14" x14ac:dyDescent="0.15">
      <c r="A22" s="37" t="s">
        <v>176</v>
      </c>
      <c r="B22" s="38"/>
      <c r="C22" s="39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 t="s">
        <v>167</v>
      </c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1:24" s="43" customFormat="1" ht="14" x14ac:dyDescent="0.15">
      <c r="A23" s="44" t="s">
        <v>168</v>
      </c>
      <c r="B23" s="45"/>
      <c r="C23" s="46"/>
      <c r="D23" s="47"/>
      <c r="E23" s="47"/>
      <c r="F23" s="47"/>
      <c r="G23" s="48"/>
      <c r="H23" s="48"/>
      <c r="I23" s="49"/>
      <c r="J23" s="48"/>
      <c r="K23" s="48"/>
      <c r="L23" s="49"/>
      <c r="M23" s="49"/>
      <c r="N23" s="50" t="e">
        <f>[1]Tab20!N23</f>
        <v>#REF!</v>
      </c>
      <c r="O23" s="49"/>
      <c r="P23" s="49"/>
      <c r="Q23" s="49"/>
      <c r="R23" s="49"/>
      <c r="S23" s="49"/>
      <c r="T23" s="49"/>
      <c r="U23" s="49"/>
      <c r="V23" s="49"/>
      <c r="W23" s="49"/>
      <c r="X23" s="49"/>
    </row>
    <row r="24" spans="1:24" s="52" customFormat="1" ht="25.5" customHeight="1" x14ac:dyDescent="0.15">
      <c r="A24" s="75" t="s">
        <v>8</v>
      </c>
      <c r="B24" s="76" t="s">
        <v>9</v>
      </c>
      <c r="C24" s="77" t="s">
        <v>174</v>
      </c>
      <c r="D24" s="63" t="s">
        <v>11</v>
      </c>
      <c r="E24" s="74" t="s">
        <v>0</v>
      </c>
      <c r="F24" s="80"/>
      <c r="G24" s="80"/>
      <c r="H24" s="80"/>
      <c r="I24" s="80"/>
      <c r="J24" s="81"/>
      <c r="K24" s="73" t="s">
        <v>1</v>
      </c>
      <c r="L24" s="73"/>
      <c r="M24" s="73"/>
      <c r="N24" s="51" t="s">
        <v>12</v>
      </c>
      <c r="O24" s="72" t="s">
        <v>13</v>
      </c>
      <c r="P24" s="73" t="s">
        <v>2</v>
      </c>
      <c r="Q24" s="73"/>
      <c r="R24" s="73"/>
      <c r="S24" s="73"/>
      <c r="T24" s="73"/>
      <c r="U24" s="73"/>
      <c r="V24" s="73"/>
      <c r="W24" s="73"/>
      <c r="X24" s="74"/>
    </row>
    <row r="25" spans="1:24" s="52" customFormat="1" ht="11.25" customHeight="1" x14ac:dyDescent="0.15">
      <c r="A25" s="75"/>
      <c r="B25" s="76"/>
      <c r="C25" s="78"/>
      <c r="D25" s="64"/>
      <c r="E25" s="63" t="s">
        <v>14</v>
      </c>
      <c r="F25" s="63" t="s">
        <v>15</v>
      </c>
      <c r="G25" s="63" t="s">
        <v>16</v>
      </c>
      <c r="H25" s="63" t="s">
        <v>17</v>
      </c>
      <c r="I25" s="63" t="s">
        <v>18</v>
      </c>
      <c r="J25" s="69" t="s">
        <v>19</v>
      </c>
      <c r="K25" s="63" t="s">
        <v>20</v>
      </c>
      <c r="L25" s="63" t="s">
        <v>21</v>
      </c>
      <c r="M25" s="69" t="s">
        <v>22</v>
      </c>
      <c r="N25" s="63" t="s">
        <v>23</v>
      </c>
      <c r="O25" s="72"/>
      <c r="P25" s="63" t="s">
        <v>24</v>
      </c>
      <c r="Q25" s="63" t="s">
        <v>25</v>
      </c>
      <c r="R25" s="69" t="s">
        <v>26</v>
      </c>
      <c r="S25" s="63" t="s">
        <v>27</v>
      </c>
      <c r="T25" s="63" t="s">
        <v>28</v>
      </c>
      <c r="U25" s="63" t="s">
        <v>29</v>
      </c>
      <c r="V25" s="63" t="s">
        <v>30</v>
      </c>
      <c r="W25" s="63" t="s">
        <v>31</v>
      </c>
      <c r="X25" s="66" t="s">
        <v>32</v>
      </c>
    </row>
    <row r="26" spans="1:24" s="52" customFormat="1" ht="11.25" customHeight="1" x14ac:dyDescent="0.15">
      <c r="A26" s="75"/>
      <c r="B26" s="76"/>
      <c r="C26" s="78"/>
      <c r="D26" s="64"/>
      <c r="E26" s="64"/>
      <c r="F26" s="64"/>
      <c r="G26" s="64"/>
      <c r="H26" s="64"/>
      <c r="I26" s="64"/>
      <c r="J26" s="70"/>
      <c r="K26" s="64"/>
      <c r="L26" s="64"/>
      <c r="M26" s="70"/>
      <c r="N26" s="64"/>
      <c r="O26" s="72"/>
      <c r="P26" s="64"/>
      <c r="Q26" s="64"/>
      <c r="R26" s="70"/>
      <c r="S26" s="64"/>
      <c r="T26" s="64"/>
      <c r="U26" s="64"/>
      <c r="V26" s="64"/>
      <c r="W26" s="64"/>
      <c r="X26" s="67"/>
    </row>
    <row r="27" spans="1:24" s="52" customFormat="1" ht="11" x14ac:dyDescent="0.15">
      <c r="A27" s="75"/>
      <c r="B27" s="76"/>
      <c r="C27" s="78"/>
      <c r="D27" s="64"/>
      <c r="E27" s="64"/>
      <c r="F27" s="64"/>
      <c r="G27" s="64"/>
      <c r="H27" s="64"/>
      <c r="I27" s="64"/>
      <c r="J27" s="70"/>
      <c r="K27" s="64"/>
      <c r="L27" s="64"/>
      <c r="M27" s="70"/>
      <c r="N27" s="64"/>
      <c r="O27" s="72"/>
      <c r="P27" s="64"/>
      <c r="Q27" s="64"/>
      <c r="R27" s="70"/>
      <c r="S27" s="64"/>
      <c r="T27" s="64"/>
      <c r="U27" s="64"/>
      <c r="V27" s="64"/>
      <c r="W27" s="64"/>
      <c r="X27" s="67"/>
    </row>
    <row r="28" spans="1:24" s="52" customFormat="1" ht="11.25" customHeight="1" x14ac:dyDescent="0.15">
      <c r="A28" s="75"/>
      <c r="B28" s="76"/>
      <c r="C28" s="79"/>
      <c r="D28" s="65"/>
      <c r="E28" s="65"/>
      <c r="F28" s="65"/>
      <c r="G28" s="65"/>
      <c r="H28" s="65"/>
      <c r="I28" s="65"/>
      <c r="J28" s="71"/>
      <c r="K28" s="65"/>
      <c r="L28" s="65"/>
      <c r="M28" s="71"/>
      <c r="N28" s="65"/>
      <c r="O28" s="72"/>
      <c r="P28" s="65"/>
      <c r="Q28" s="65"/>
      <c r="R28" s="71"/>
      <c r="S28" s="65"/>
      <c r="T28" s="65"/>
      <c r="U28" s="65"/>
      <c r="V28" s="65"/>
      <c r="W28" s="65"/>
      <c r="X28" s="68"/>
    </row>
    <row r="29" spans="1:24" s="52" customFormat="1" ht="11" x14ac:dyDescent="0.15">
      <c r="A29" s="53">
        <v>1</v>
      </c>
      <c r="B29" s="54">
        <v>2</v>
      </c>
      <c r="C29" s="54">
        <v>3</v>
      </c>
      <c r="D29" s="55">
        <v>4</v>
      </c>
      <c r="E29" s="55">
        <v>5</v>
      </c>
      <c r="F29" s="55">
        <v>6</v>
      </c>
      <c r="G29" s="55">
        <v>7</v>
      </c>
      <c r="H29" s="55">
        <v>8</v>
      </c>
      <c r="I29" s="55">
        <v>9</v>
      </c>
      <c r="J29" s="55">
        <v>10</v>
      </c>
      <c r="K29" s="55">
        <v>11</v>
      </c>
      <c r="L29" s="55">
        <v>12</v>
      </c>
      <c r="M29" s="55">
        <v>13</v>
      </c>
      <c r="N29" s="55">
        <v>14</v>
      </c>
      <c r="O29" s="55">
        <v>15</v>
      </c>
      <c r="P29" s="55">
        <v>16</v>
      </c>
      <c r="Q29" s="55">
        <v>17</v>
      </c>
      <c r="R29" s="55">
        <v>18</v>
      </c>
      <c r="S29" s="55">
        <v>19</v>
      </c>
      <c r="T29" s="55">
        <v>20</v>
      </c>
      <c r="U29" s="55">
        <v>21</v>
      </c>
      <c r="V29" s="55">
        <v>22</v>
      </c>
      <c r="W29" s="55">
        <v>23</v>
      </c>
      <c r="X29" s="56">
        <v>24</v>
      </c>
    </row>
    <row r="30" spans="1:24" s="7" customFormat="1" ht="12" x14ac:dyDescent="0.15">
      <c r="A30" s="6" t="s">
        <v>38</v>
      </c>
      <c r="B30" s="9" t="s">
        <v>39</v>
      </c>
      <c r="C30" s="9" t="s">
        <v>35</v>
      </c>
      <c r="D30" s="9">
        <v>547529</v>
      </c>
      <c r="E30" s="9">
        <v>314</v>
      </c>
      <c r="F30" s="9">
        <v>923</v>
      </c>
      <c r="G30" s="9">
        <v>2287</v>
      </c>
      <c r="H30" s="9">
        <v>5045</v>
      </c>
      <c r="I30" s="9">
        <v>10780</v>
      </c>
      <c r="J30" s="9">
        <v>19349</v>
      </c>
      <c r="K30" s="9">
        <v>18077</v>
      </c>
      <c r="L30" s="9">
        <v>21849</v>
      </c>
      <c r="M30" s="9">
        <v>39926</v>
      </c>
      <c r="N30" s="9">
        <v>38291</v>
      </c>
      <c r="O30" s="9">
        <v>97566</v>
      </c>
      <c r="P30" s="9">
        <v>28090</v>
      </c>
      <c r="Q30" s="9">
        <v>33366</v>
      </c>
      <c r="R30" s="9">
        <v>61456</v>
      </c>
      <c r="S30" s="9">
        <v>84827</v>
      </c>
      <c r="T30" s="9">
        <v>144614</v>
      </c>
      <c r="U30" s="9">
        <v>95430</v>
      </c>
      <c r="V30" s="9">
        <v>45673</v>
      </c>
      <c r="W30" s="9">
        <v>17963</v>
      </c>
      <c r="X30" s="9">
        <v>449963</v>
      </c>
    </row>
    <row r="31" spans="1:24" s="7" customFormat="1" ht="12" x14ac:dyDescent="0.15">
      <c r="A31" s="6" t="s">
        <v>38</v>
      </c>
      <c r="B31" s="9" t="s">
        <v>39</v>
      </c>
      <c r="C31" s="9" t="s">
        <v>36</v>
      </c>
      <c r="D31" s="9">
        <v>149344</v>
      </c>
      <c r="E31" s="9">
        <v>213</v>
      </c>
      <c r="F31" s="9">
        <v>395</v>
      </c>
      <c r="G31" s="9">
        <v>691</v>
      </c>
      <c r="H31" s="9">
        <v>2033</v>
      </c>
      <c r="I31" s="9">
        <v>5279</v>
      </c>
      <c r="J31" s="9">
        <v>8611</v>
      </c>
      <c r="K31" s="9">
        <v>7021</v>
      </c>
      <c r="L31" s="9">
        <v>5625</v>
      </c>
      <c r="M31" s="9">
        <v>12646</v>
      </c>
      <c r="N31" s="9">
        <v>8853</v>
      </c>
      <c r="O31" s="9">
        <v>30110</v>
      </c>
      <c r="P31" s="9">
        <v>6264</v>
      </c>
      <c r="Q31" s="9">
        <v>6684</v>
      </c>
      <c r="R31" s="9">
        <v>12948</v>
      </c>
      <c r="S31" s="9">
        <v>18142</v>
      </c>
      <c r="T31" s="9">
        <v>37970</v>
      </c>
      <c r="U31" s="9">
        <v>28385</v>
      </c>
      <c r="V31" s="9">
        <v>14312</v>
      </c>
      <c r="W31" s="9">
        <v>7477</v>
      </c>
      <c r="X31" s="9">
        <v>119234</v>
      </c>
    </row>
    <row r="32" spans="1:24" s="7" customFormat="1" ht="12" x14ac:dyDescent="0.15">
      <c r="A32" s="6" t="s">
        <v>38</v>
      </c>
      <c r="B32" s="9" t="s">
        <v>39</v>
      </c>
      <c r="C32" s="9" t="s">
        <v>37</v>
      </c>
      <c r="D32" s="9">
        <v>696873</v>
      </c>
      <c r="E32" s="9">
        <v>527</v>
      </c>
      <c r="F32" s="9">
        <v>1318</v>
      </c>
      <c r="G32" s="9">
        <v>2978</v>
      </c>
      <c r="H32" s="9">
        <v>7078</v>
      </c>
      <c r="I32" s="9">
        <v>16059</v>
      </c>
      <c r="J32" s="9">
        <v>27960</v>
      </c>
      <c r="K32" s="9">
        <v>25098</v>
      </c>
      <c r="L32" s="9">
        <v>27474</v>
      </c>
      <c r="M32" s="9">
        <v>52572</v>
      </c>
      <c r="N32" s="9">
        <v>47144</v>
      </c>
      <c r="O32" s="9">
        <v>127676</v>
      </c>
      <c r="P32" s="9">
        <v>34354</v>
      </c>
      <c r="Q32" s="9">
        <v>40050</v>
      </c>
      <c r="R32" s="9">
        <v>74404</v>
      </c>
      <c r="S32" s="9">
        <v>102969</v>
      </c>
      <c r="T32" s="9">
        <v>182584</v>
      </c>
      <c r="U32" s="9">
        <v>123815</v>
      </c>
      <c r="V32" s="9">
        <v>59985</v>
      </c>
      <c r="W32" s="9">
        <v>25440</v>
      </c>
      <c r="X32" s="9">
        <v>569197</v>
      </c>
    </row>
    <row r="37" spans="1:13" x14ac:dyDescent="0.2">
      <c r="C37" s="13" t="s">
        <v>160</v>
      </c>
    </row>
    <row r="39" spans="1:13" ht="51" x14ac:dyDescent="0.2">
      <c r="D39" s="14" t="s">
        <v>41</v>
      </c>
      <c r="E39" s="14" t="s">
        <v>156</v>
      </c>
      <c r="F39" s="14" t="s">
        <v>42</v>
      </c>
      <c r="G39" s="14" t="s">
        <v>155</v>
      </c>
      <c r="H39" s="14" t="s">
        <v>43</v>
      </c>
      <c r="I39" s="14" t="s">
        <v>44</v>
      </c>
      <c r="J39" s="14" t="s">
        <v>45</v>
      </c>
      <c r="K39" s="14" t="s">
        <v>46</v>
      </c>
      <c r="L39" s="14" t="s">
        <v>154</v>
      </c>
      <c r="M39" s="14" t="s">
        <v>182</v>
      </c>
    </row>
    <row r="40" spans="1:13" x14ac:dyDescent="0.2">
      <c r="A40" s="102"/>
      <c r="B40" s="102" t="s">
        <v>3</v>
      </c>
      <c r="C40" s="103" t="s">
        <v>4</v>
      </c>
      <c r="D40" s="104">
        <f>J16</f>
        <v>42736</v>
      </c>
      <c r="E40" s="104">
        <f>M16</f>
        <v>88227</v>
      </c>
      <c r="F40" s="104">
        <f>N16</f>
        <v>66590</v>
      </c>
      <c r="G40" s="104">
        <f>R16+S16</f>
        <v>161200</v>
      </c>
      <c r="H40" s="104">
        <f>T16</f>
        <v>178930</v>
      </c>
      <c r="I40" s="104">
        <f t="shared" ref="I40:K42" si="0">U16</f>
        <v>147409</v>
      </c>
      <c r="J40" s="104">
        <f t="shared" si="0"/>
        <v>117502</v>
      </c>
      <c r="K40" s="104">
        <f t="shared" si="0"/>
        <v>114392</v>
      </c>
      <c r="L40" s="104">
        <f>SUM(D40:K40)</f>
        <v>916986</v>
      </c>
    </row>
    <row r="41" spans="1:13" x14ac:dyDescent="0.2">
      <c r="A41" s="102"/>
      <c r="B41" s="102"/>
      <c r="C41" s="103" t="s">
        <v>5</v>
      </c>
      <c r="D41" s="104">
        <f t="shared" ref="D41:D42" si="1">J17</f>
        <v>19366</v>
      </c>
      <c r="E41" s="104">
        <f t="shared" ref="E41:E42" si="2">M17</f>
        <v>36466</v>
      </c>
      <c r="F41" s="104">
        <f t="shared" ref="F41:F42" si="3">N17</f>
        <v>22262</v>
      </c>
      <c r="G41" s="104">
        <f>R17+S17</f>
        <v>56906</v>
      </c>
      <c r="H41" s="104">
        <f t="shared" ref="H41:H42" si="4">T17</f>
        <v>68510</v>
      </c>
      <c r="I41" s="104">
        <f t="shared" si="0"/>
        <v>55958</v>
      </c>
      <c r="J41" s="104">
        <f t="shared" si="0"/>
        <v>45678</v>
      </c>
      <c r="K41" s="104">
        <f t="shared" si="0"/>
        <v>48726</v>
      </c>
      <c r="L41" s="104">
        <f t="shared" ref="L41:L45" si="5">SUM(D41:K41)</f>
        <v>353872</v>
      </c>
    </row>
    <row r="42" spans="1:13" s="13" customFormat="1" x14ac:dyDescent="0.2">
      <c r="A42" s="105"/>
      <c r="B42" s="105"/>
      <c r="C42" s="106" t="s">
        <v>7</v>
      </c>
      <c r="D42" s="107">
        <f t="shared" si="1"/>
        <v>62102</v>
      </c>
      <c r="E42" s="107">
        <f t="shared" si="2"/>
        <v>124693</v>
      </c>
      <c r="F42" s="107">
        <f t="shared" si="3"/>
        <v>88852</v>
      </c>
      <c r="G42" s="107">
        <f>R18+S18</f>
        <v>218106</v>
      </c>
      <c r="H42" s="107">
        <f t="shared" si="4"/>
        <v>247440</v>
      </c>
      <c r="I42" s="107">
        <f t="shared" si="0"/>
        <v>203367</v>
      </c>
      <c r="J42" s="107">
        <f t="shared" si="0"/>
        <v>163180</v>
      </c>
      <c r="K42" s="107">
        <f t="shared" si="0"/>
        <v>163118</v>
      </c>
      <c r="L42" s="107">
        <f t="shared" si="5"/>
        <v>1270858</v>
      </c>
    </row>
    <row r="43" spans="1:13" x14ac:dyDescent="0.2">
      <c r="A43" s="96"/>
      <c r="B43" s="96" t="s">
        <v>6</v>
      </c>
      <c r="C43" s="97" t="s">
        <v>4</v>
      </c>
      <c r="D43" s="98">
        <f>J30</f>
        <v>19349</v>
      </c>
      <c r="E43" s="98">
        <f>M30</f>
        <v>39926</v>
      </c>
      <c r="F43" s="98">
        <f>N30</f>
        <v>38291</v>
      </c>
      <c r="G43" s="98">
        <f>R30+S30</f>
        <v>146283</v>
      </c>
      <c r="H43" s="98">
        <f>T30</f>
        <v>144614</v>
      </c>
      <c r="I43" s="98">
        <f t="shared" ref="I43:K45" si="6">U30</f>
        <v>95430</v>
      </c>
      <c r="J43" s="98">
        <f t="shared" si="6"/>
        <v>45673</v>
      </c>
      <c r="K43" s="98">
        <f t="shared" si="6"/>
        <v>17963</v>
      </c>
      <c r="L43" s="98">
        <f t="shared" si="5"/>
        <v>547529</v>
      </c>
    </row>
    <row r="44" spans="1:13" x14ac:dyDescent="0.2">
      <c r="A44" s="96"/>
      <c r="B44" s="96"/>
      <c r="C44" s="97" t="s">
        <v>5</v>
      </c>
      <c r="D44" s="98">
        <f t="shared" ref="D44:D45" si="7">J31</f>
        <v>8611</v>
      </c>
      <c r="E44" s="98">
        <f t="shared" ref="E44:E45" si="8">M31</f>
        <v>12646</v>
      </c>
      <c r="F44" s="98">
        <f t="shared" ref="F44:F45" si="9">N31</f>
        <v>8853</v>
      </c>
      <c r="G44" s="98">
        <f>R31+S31</f>
        <v>31090</v>
      </c>
      <c r="H44" s="98">
        <f t="shared" ref="H44:H45" si="10">T31</f>
        <v>37970</v>
      </c>
      <c r="I44" s="98">
        <f t="shared" si="6"/>
        <v>28385</v>
      </c>
      <c r="J44" s="98">
        <f t="shared" si="6"/>
        <v>14312</v>
      </c>
      <c r="K44" s="98">
        <f t="shared" si="6"/>
        <v>7477</v>
      </c>
      <c r="L44" s="98">
        <f t="shared" si="5"/>
        <v>149344</v>
      </c>
    </row>
    <row r="45" spans="1:13" s="13" customFormat="1" x14ac:dyDescent="0.2">
      <c r="A45" s="99"/>
      <c r="B45" s="99"/>
      <c r="C45" s="100" t="s">
        <v>7</v>
      </c>
      <c r="D45" s="101">
        <f t="shared" si="7"/>
        <v>27960</v>
      </c>
      <c r="E45" s="101">
        <f t="shared" si="8"/>
        <v>52572</v>
      </c>
      <c r="F45" s="101">
        <f t="shared" si="9"/>
        <v>47144</v>
      </c>
      <c r="G45" s="101">
        <f>R32+S32</f>
        <v>177373</v>
      </c>
      <c r="H45" s="101">
        <f t="shared" si="10"/>
        <v>182584</v>
      </c>
      <c r="I45" s="101">
        <f t="shared" si="6"/>
        <v>123815</v>
      </c>
      <c r="J45" s="101">
        <f t="shared" si="6"/>
        <v>59985</v>
      </c>
      <c r="K45" s="101">
        <f t="shared" si="6"/>
        <v>25440</v>
      </c>
      <c r="L45" s="101">
        <f t="shared" si="5"/>
        <v>696873</v>
      </c>
    </row>
    <row r="46" spans="1:13" s="13" customFormat="1" x14ac:dyDescent="0.2">
      <c r="C46" s="29"/>
      <c r="D46" s="30"/>
      <c r="E46" s="30"/>
      <c r="F46" s="30"/>
      <c r="G46" s="30"/>
      <c r="H46" s="30"/>
      <c r="I46" s="30"/>
      <c r="J46" s="30"/>
      <c r="K46" s="30"/>
    </row>
    <row r="47" spans="1:13" s="13" customFormat="1" x14ac:dyDescent="0.2">
      <c r="A47" s="105"/>
      <c r="B47" s="105"/>
      <c r="C47" s="90" t="s">
        <v>163</v>
      </c>
      <c r="D47" s="91">
        <f>D40/(D40+D43)</f>
        <v>0.68834662156720627</v>
      </c>
      <c r="E47" s="91">
        <f t="shared" ref="E47:K47" si="11">E40/(E40+E43)</f>
        <v>0.68845052398305151</v>
      </c>
      <c r="F47" s="91">
        <f t="shared" si="11"/>
        <v>0.63491004090350012</v>
      </c>
      <c r="G47" s="91">
        <f t="shared" si="11"/>
        <v>0.52425662556954367</v>
      </c>
      <c r="H47" s="91">
        <f t="shared" si="11"/>
        <v>0.55303142694656682</v>
      </c>
      <c r="I47" s="91">
        <f t="shared" si="11"/>
        <v>0.60702358352653407</v>
      </c>
      <c r="J47" s="91">
        <f t="shared" si="11"/>
        <v>0.7200980542362494</v>
      </c>
      <c r="K47" s="91">
        <f t="shared" si="11"/>
        <v>0.86428166672962869</v>
      </c>
      <c r="L47" s="91">
        <f t="shared" ref="L47" si="12">L40/(L40+L43)</f>
        <v>0.62613629768216783</v>
      </c>
      <c r="M47" s="57" t="s">
        <v>180</v>
      </c>
    </row>
    <row r="48" spans="1:13" x14ac:dyDescent="0.2">
      <c r="A48" s="96"/>
      <c r="B48" s="96"/>
      <c r="C48" s="93" t="s">
        <v>162</v>
      </c>
      <c r="D48" s="94">
        <f>D45/(D42+D45)</f>
        <v>0.31045279918278518</v>
      </c>
      <c r="E48" s="94">
        <f t="shared" ref="E48:L48" si="13">E45/(E42+E45)</f>
        <v>0.29657292753786701</v>
      </c>
      <c r="F48" s="94">
        <f t="shared" si="13"/>
        <v>0.34665725462513602</v>
      </c>
      <c r="G48" s="94">
        <f t="shared" si="13"/>
        <v>0.44850169035524012</v>
      </c>
      <c r="H48" s="94">
        <f t="shared" si="13"/>
        <v>0.42459025542760404</v>
      </c>
      <c r="I48" s="94">
        <f t="shared" si="13"/>
        <v>0.37842851990635179</v>
      </c>
      <c r="J48" s="94">
        <f t="shared" si="13"/>
        <v>0.26879214930656686</v>
      </c>
      <c r="K48" s="94">
        <f t="shared" si="13"/>
        <v>0.13491869875582049</v>
      </c>
      <c r="L48" s="94">
        <f t="shared" si="13"/>
        <v>0.35415054191858542</v>
      </c>
      <c r="M48" s="57" t="s">
        <v>181</v>
      </c>
    </row>
    <row r="49" spans="1:13" x14ac:dyDescent="0.2">
      <c r="C49" s="22"/>
      <c r="D49" s="23"/>
      <c r="E49" s="23"/>
      <c r="F49" s="23"/>
      <c r="G49" s="23"/>
      <c r="H49" s="23"/>
      <c r="I49" s="23"/>
      <c r="J49" s="23"/>
      <c r="K49" s="23"/>
      <c r="L49" s="23"/>
    </row>
    <row r="50" spans="1:13" x14ac:dyDescent="0.2">
      <c r="C50" s="22" t="s">
        <v>183</v>
      </c>
      <c r="D50" s="89">
        <f t="shared" ref="D50:L50" si="14">(D45+D42)/D61</f>
        <v>8.3076396579055273E-3</v>
      </c>
      <c r="E50" s="89">
        <f t="shared" si="14"/>
        <v>5.6558707437391061E-2</v>
      </c>
      <c r="F50" s="89">
        <f t="shared" si="14"/>
        <v>5.541321546269766E-2</v>
      </c>
      <c r="G50" s="89">
        <f t="shared" si="14"/>
        <v>4.6506013470408905E-2</v>
      </c>
      <c r="H50" s="89">
        <f t="shared" si="14"/>
        <v>3.940079680457214E-2</v>
      </c>
      <c r="I50" s="89">
        <f t="shared" si="14"/>
        <v>3.1424705691728769E-2</v>
      </c>
      <c r="J50" s="89">
        <f t="shared" si="14"/>
        <v>1.8857347732398971E-2</v>
      </c>
      <c r="K50" s="89">
        <f t="shared" si="14"/>
        <v>7.3990835100359378E-3</v>
      </c>
      <c r="L50" s="89">
        <f t="shared" si="14"/>
        <v>2.3543890111578359E-2</v>
      </c>
      <c r="M50" t="s">
        <v>177</v>
      </c>
    </row>
    <row r="51" spans="1:13" x14ac:dyDescent="0.2">
      <c r="A51" s="90"/>
      <c r="B51" s="90"/>
      <c r="C51" s="90" t="s">
        <v>194</v>
      </c>
      <c r="D51" s="91">
        <f>D40/'Bevölkerung Rohdaten'!Z7</f>
        <v>9.0834795490992715E-3</v>
      </c>
      <c r="E51" s="91">
        <f>E40/'Bevölkerung Rohdaten'!AA7</f>
        <v>6.4643263002178292E-2</v>
      </c>
      <c r="F51" s="91">
        <f>F40/'Bevölkerung Rohdaten'!AB7</f>
        <v>6.4147889834018895E-2</v>
      </c>
      <c r="G51" s="91">
        <f>G40/'Bevölkerung Rohdaten'!AC7</f>
        <v>4.8528943812093037E-2</v>
      </c>
      <c r="H51" s="91">
        <f>H40/'Bevölkerung Rohdaten'!AD7</f>
        <v>4.2175792890999396E-2</v>
      </c>
      <c r="I51" s="91">
        <f>I40/'Bevölkerung Rohdaten'!AE7</f>
        <v>3.5508424786835996E-2</v>
      </c>
      <c r="J51" s="91">
        <f>J40/'Bevölkerung Rohdaten'!AF7</f>
        <v>2.2994394551262731E-2</v>
      </c>
      <c r="K51" s="91">
        <f>K40/'Bevölkerung Rohdaten'!AG7</f>
        <v>1.0567589449260752E-2</v>
      </c>
      <c r="L51" s="91">
        <f>L40/'Bevölkerung Rohdaten'!AH7</f>
        <v>2.6381922450981886E-2</v>
      </c>
    </row>
    <row r="52" spans="1:13" x14ac:dyDescent="0.2">
      <c r="A52" s="90"/>
      <c r="B52" s="90"/>
      <c r="C52" s="90" t="s">
        <v>195</v>
      </c>
      <c r="D52" s="91">
        <f>D41/'Bevölkerung Rohdaten'!Z8</f>
        <v>4.3247410202333384E-3</v>
      </c>
      <c r="E52" s="91">
        <f>E41/'Bevölkerung Rohdaten'!AA8</f>
        <v>2.8060029040352548E-2</v>
      </c>
      <c r="F52" s="91">
        <f>F41/'Bevölkerung Rohdaten'!AB8</f>
        <v>2.2465492430434879E-2</v>
      </c>
      <c r="G52" s="91">
        <f>G41/'Bevölkerung Rohdaten'!AC8</f>
        <v>1.7947807349814139E-2</v>
      </c>
      <c r="H52" s="91">
        <f>H41/'Bevölkerung Rohdaten'!AD8</f>
        <v>1.6610296880871851E-2</v>
      </c>
      <c r="I52" s="91">
        <f>I41/'Bevölkerung Rohdaten'!AE8</f>
        <v>1.3455695730741809E-2</v>
      </c>
      <c r="J52" s="91">
        <f>J41/'Bevölkerung Rohdaten'!AF8</f>
        <v>8.8654209764889146E-3</v>
      </c>
      <c r="K52" s="91">
        <f>K41/'Bevölkerung Rohdaten'!AG8</f>
        <v>3.7332135256242975E-3</v>
      </c>
      <c r="L52" s="91">
        <f>L41/'Bevölkerung Rohdaten'!AH8</f>
        <v>9.7146201310432719E-3</v>
      </c>
    </row>
    <row r="53" spans="1:13" x14ac:dyDescent="0.2">
      <c r="A53" s="90"/>
      <c r="B53" s="90"/>
      <c r="C53" s="90" t="s">
        <v>199</v>
      </c>
      <c r="D53" s="92">
        <f t="shared" ref="D53:L53" si="15">D42/D59</f>
        <v>6.7628897234720585E-3</v>
      </c>
      <c r="E53" s="92">
        <f t="shared" si="15"/>
        <v>4.6799654706500528E-2</v>
      </c>
      <c r="F53" s="92">
        <f t="shared" si="15"/>
        <v>4.3790771074789112E-2</v>
      </c>
      <c r="G53" s="92">
        <f t="shared" si="15"/>
        <v>3.3594219180770282E-2</v>
      </c>
      <c r="H53" s="92">
        <f t="shared" si="15"/>
        <v>2.9573214202266013E-2</v>
      </c>
      <c r="I53" s="92">
        <f t="shared" si="15"/>
        <v>2.4472368811511245E-2</v>
      </c>
      <c r="J53" s="92">
        <f t="shared" si="15"/>
        <v>1.5900754657338638E-2</v>
      </c>
      <c r="K53" s="92">
        <f t="shared" si="15"/>
        <v>6.8316461880898556E-3</v>
      </c>
      <c r="L53" s="92">
        <f t="shared" si="15"/>
        <v>1.7852924213595123E-2</v>
      </c>
      <c r="M53" t="s">
        <v>178</v>
      </c>
    </row>
    <row r="54" spans="1:13" x14ac:dyDescent="0.2">
      <c r="A54" s="93"/>
      <c r="B54" s="93"/>
      <c r="C54" s="93" t="s">
        <v>196</v>
      </c>
      <c r="D54" s="94">
        <f>D43/'Bevölkerung Rohdaten'!Z9</f>
        <v>2.2638723461013751E-2</v>
      </c>
      <c r="E54" s="94">
        <f>E43/'Bevölkerung Rohdaten'!AA9</f>
        <v>0.15510302389905833</v>
      </c>
      <c r="F54" s="94">
        <f>F43/'Bevölkerung Rohdaten'!AB9</f>
        <v>0.15510404134919575</v>
      </c>
      <c r="G54" s="94">
        <f>G43/'Bevölkerung Rohdaten'!AC9</f>
        <v>0.12993451001535769</v>
      </c>
      <c r="H54" s="94">
        <f>H43/'Bevölkerung Rohdaten'!AD9</f>
        <v>0.10631412414758441</v>
      </c>
      <c r="I54" s="94">
        <f>I43/'Bevölkerung Rohdaten'!AE9</f>
        <v>8.8822577297422073E-2</v>
      </c>
      <c r="J54" s="94">
        <f>J43/'Bevölkerung Rohdaten'!AF9</f>
        <v>5.6813856346388754E-2</v>
      </c>
      <c r="K54" s="94">
        <f>K43/'Bevölkerung Rohdaten'!AG9</f>
        <v>2.3628095901420475E-2</v>
      </c>
      <c r="L54" s="94">
        <f>L43/'Bevölkerung Rohdaten'!AH9</f>
        <v>8.4448534775992651E-2</v>
      </c>
    </row>
    <row r="55" spans="1:13" x14ac:dyDescent="0.2">
      <c r="A55" s="93"/>
      <c r="B55" s="93"/>
      <c r="C55" s="93" t="s">
        <v>197</v>
      </c>
      <c r="D55" s="94">
        <f>D44/'Bevölkerung Rohdaten'!Z10</f>
        <v>1.0717957526468164E-2</v>
      </c>
      <c r="E55" s="94">
        <f>E44/'Bevölkerung Rohdaten'!AA10</f>
        <v>5.9549540640701448E-2</v>
      </c>
      <c r="F55" s="94">
        <f>F44/'Bevölkerung Rohdaten'!AB10</f>
        <v>4.9643640197161457E-2</v>
      </c>
      <c r="G55" s="94">
        <f>G44/'Bevölkerung Rohdaten'!AC10</f>
        <v>3.5104676069315083E-2</v>
      </c>
      <c r="H55" s="94">
        <f>H44/'Bevölkerung Rohdaten'!AD10</f>
        <v>3.1993299691357766E-2</v>
      </c>
      <c r="I55" s="94">
        <f>I44/'Bevölkerung Rohdaten'!AE10</f>
        <v>2.7634394574565648E-2</v>
      </c>
      <c r="J55" s="94">
        <f>J44/'Bevölkerung Rohdaten'!AF10</f>
        <v>1.8633791062498455E-2</v>
      </c>
      <c r="K55" s="94">
        <f>K44/'Bevölkerung Rohdaten'!AG10</f>
        <v>8.8286067166840239E-3</v>
      </c>
      <c r="L55" s="94">
        <f>L44/'Bevölkerung Rohdaten'!AH10</f>
        <v>2.5275301999951597E-2</v>
      </c>
    </row>
    <row r="56" spans="1:13" x14ac:dyDescent="0.2">
      <c r="A56" s="93"/>
      <c r="B56" s="93"/>
      <c r="C56" s="93" t="s">
        <v>198</v>
      </c>
      <c r="D56" s="95">
        <f t="shared" ref="D56:L56" si="16">D45/D60</f>
        <v>1.6862633465693347E-2</v>
      </c>
      <c r="E56" s="95">
        <f t="shared" si="16"/>
        <v>0.11190841612084032</v>
      </c>
      <c r="F56" s="95">
        <f t="shared" si="16"/>
        <v>0.11087383938062671</v>
      </c>
      <c r="G56" s="95">
        <f t="shared" si="16"/>
        <v>8.8181309279139808E-2</v>
      </c>
      <c r="H56" s="95">
        <f t="shared" si="16"/>
        <v>7.1684131880522778E-2</v>
      </c>
      <c r="I56" s="95">
        <f t="shared" si="16"/>
        <v>5.8916010127758024E-2</v>
      </c>
      <c r="J56" s="95">
        <f t="shared" si="16"/>
        <v>3.8159052350135787E-2</v>
      </c>
      <c r="K56" s="95">
        <f t="shared" si="16"/>
        <v>1.5829312227583697E-2</v>
      </c>
      <c r="L56" s="95">
        <f t="shared" si="16"/>
        <v>5.6234468650832876E-2</v>
      </c>
      <c r="M56" t="s">
        <v>179</v>
      </c>
    </row>
    <row r="57" spans="1:13" x14ac:dyDescent="0.2">
      <c r="C57" s="22"/>
      <c r="D57" s="23"/>
      <c r="E57" s="23"/>
      <c r="F57" s="23"/>
      <c r="G57" s="23"/>
      <c r="H57" s="23"/>
      <c r="I57" s="23"/>
      <c r="J57" s="23"/>
      <c r="K57" s="23"/>
    </row>
    <row r="58" spans="1:13" ht="17" x14ac:dyDescent="0.2">
      <c r="B58" s="31" t="s">
        <v>161</v>
      </c>
      <c r="C58" s="32"/>
      <c r="D58" s="33" t="s">
        <v>41</v>
      </c>
      <c r="E58" s="33" t="s">
        <v>47</v>
      </c>
      <c r="F58" s="33" t="s">
        <v>42</v>
      </c>
      <c r="G58" s="33" t="s">
        <v>155</v>
      </c>
      <c r="H58" s="33" t="s">
        <v>43</v>
      </c>
      <c r="I58" s="33" t="s">
        <v>44</v>
      </c>
      <c r="J58" s="33" t="s">
        <v>45</v>
      </c>
      <c r="K58" s="33" t="s">
        <v>46</v>
      </c>
      <c r="L58" s="33" t="s">
        <v>154</v>
      </c>
    </row>
    <row r="59" spans="1:13" x14ac:dyDescent="0.2">
      <c r="B59" s="32"/>
      <c r="C59" s="34" t="s">
        <v>152</v>
      </c>
      <c r="D59" s="35">
        <f>'Alterstruktur Bevölkerung'!G8</f>
        <v>9182761</v>
      </c>
      <c r="E59" s="35">
        <f>'Alterstruktur Bevölkerung'!H8</f>
        <v>2664400</v>
      </c>
      <c r="F59" s="35">
        <f>'Alterstruktur Bevölkerung'!I8</f>
        <v>2029012</v>
      </c>
      <c r="G59" s="35">
        <f>'Alterstruktur Bevölkerung'!J8</f>
        <v>6492367</v>
      </c>
      <c r="H59" s="35">
        <f>'Alterstruktur Bevölkerung'!K8</f>
        <v>8367031</v>
      </c>
      <c r="I59" s="35">
        <f>'Alterstruktur Bevölkerung'!L8</f>
        <v>8310066</v>
      </c>
      <c r="J59" s="35">
        <f>'Alterstruktur Bevölkerung'!M8</f>
        <v>10262406</v>
      </c>
      <c r="K59" s="35">
        <f>'Alterstruktur Bevölkerung'!N8</f>
        <v>23876822</v>
      </c>
      <c r="L59" s="35">
        <f>SUM(D59:K59)</f>
        <v>71184865</v>
      </c>
    </row>
    <row r="60" spans="1:13" x14ac:dyDescent="0.2">
      <c r="B60" s="32"/>
      <c r="C60" s="34" t="s">
        <v>153</v>
      </c>
      <c r="D60" s="35">
        <f>'Alterstruktur Bevölkerung'!G9</f>
        <v>1658104</v>
      </c>
      <c r="E60" s="35">
        <f>'Alterstruktur Bevölkerung'!H9</f>
        <v>469777</v>
      </c>
      <c r="F60" s="35">
        <f>'Alterstruktur Bevölkerung'!I9</f>
        <v>425204</v>
      </c>
      <c r="G60" s="35">
        <f>'Alterstruktur Bevölkerung'!J9</f>
        <v>2011458</v>
      </c>
      <c r="H60" s="35">
        <f>'Alterstruktur Bevölkerung'!K9</f>
        <v>2547063</v>
      </c>
      <c r="I60" s="35">
        <f>'Alterstruktur Bevölkerung'!L9</f>
        <v>2101551</v>
      </c>
      <c r="J60" s="35">
        <f>'Alterstruktur Bevölkerung'!M9</f>
        <v>1571973</v>
      </c>
      <c r="K60" s="35">
        <f>'Alterstruktur Bevölkerung'!N9</f>
        <v>1607145</v>
      </c>
      <c r="L60" s="35">
        <f t="shared" ref="L60:L61" si="17">SUM(D60:K60)</f>
        <v>12392275</v>
      </c>
    </row>
    <row r="61" spans="1:13" x14ac:dyDescent="0.2">
      <c r="B61" s="32"/>
      <c r="C61" s="34" t="s">
        <v>154</v>
      </c>
      <c r="D61" s="35">
        <f>'Alterstruktur Bevölkerung'!G10</f>
        <v>10840865</v>
      </c>
      <c r="E61" s="35">
        <f>'Alterstruktur Bevölkerung'!H10</f>
        <v>3134177</v>
      </c>
      <c r="F61" s="35">
        <f>'Alterstruktur Bevölkerung'!I10</f>
        <v>2454216</v>
      </c>
      <c r="G61" s="35">
        <f>'Alterstruktur Bevölkerung'!J10</f>
        <v>8503825</v>
      </c>
      <c r="H61" s="35">
        <f>'Alterstruktur Bevölkerung'!K10</f>
        <v>10914094</v>
      </c>
      <c r="I61" s="35">
        <f>'Alterstruktur Bevölkerung'!L10</f>
        <v>10411617</v>
      </c>
      <c r="J61" s="35">
        <f>'Alterstruktur Bevölkerung'!M10</f>
        <v>11834379</v>
      </c>
      <c r="K61" s="35">
        <f>'Alterstruktur Bevölkerung'!N10</f>
        <v>25483967</v>
      </c>
      <c r="L61" s="35">
        <f t="shared" si="17"/>
        <v>83577140</v>
      </c>
    </row>
    <row r="62" spans="1:13" x14ac:dyDescent="0.2">
      <c r="B62" s="32"/>
      <c r="C62" s="34" t="s">
        <v>157</v>
      </c>
      <c r="D62" s="36">
        <f>'Alterstruktur Bevölkerung'!G11</f>
        <v>0.15294941870413478</v>
      </c>
      <c r="E62" s="36">
        <f>'Alterstruktur Bevölkerung'!H11</f>
        <v>0.14988847151899845</v>
      </c>
      <c r="F62" s="36">
        <f>'Alterstruktur Bevölkerung'!I11</f>
        <v>0.17325451386512028</v>
      </c>
      <c r="G62" s="36">
        <f>'Alterstruktur Bevölkerung'!J11</f>
        <v>0.23653567659259217</v>
      </c>
      <c r="H62" s="36">
        <f>'Alterstruktur Bevölkerung'!K11</f>
        <v>0.23337374591056298</v>
      </c>
      <c r="I62" s="36">
        <f>'Alterstruktur Bevölkerung'!L11</f>
        <v>0.20184674484280396</v>
      </c>
      <c r="J62" s="36">
        <f>'Alterstruktur Bevölkerung'!M11</f>
        <v>0.1328310509575534</v>
      </c>
      <c r="K62" s="36">
        <f>'Alterstruktur Bevölkerung'!N11</f>
        <v>6.3064945893235538E-2</v>
      </c>
      <c r="L62" s="36">
        <f>L60/L61</f>
        <v>0.14827349918889304</v>
      </c>
    </row>
  </sheetData>
  <mergeCells count="54">
    <mergeCell ref="A10:A14"/>
    <mergeCell ref="B10:B14"/>
    <mergeCell ref="C10:C14"/>
    <mergeCell ref="D10:D14"/>
    <mergeCell ref="E10:J10"/>
    <mergeCell ref="O10:O14"/>
    <mergeCell ref="P10:X10"/>
    <mergeCell ref="E11:E14"/>
    <mergeCell ref="F11:F14"/>
    <mergeCell ref="G11:G14"/>
    <mergeCell ref="H11:H14"/>
    <mergeCell ref="I11:I14"/>
    <mergeCell ref="J11:J14"/>
    <mergeCell ref="K11:K14"/>
    <mergeCell ref="L11:L14"/>
    <mergeCell ref="K10:M10"/>
    <mergeCell ref="M11:M14"/>
    <mergeCell ref="U11:U14"/>
    <mergeCell ref="V11:V14"/>
    <mergeCell ref="W11:W14"/>
    <mergeCell ref="X11:X14"/>
    <mergeCell ref="A24:A28"/>
    <mergeCell ref="B24:B28"/>
    <mergeCell ref="C24:C28"/>
    <mergeCell ref="D24:D28"/>
    <mergeCell ref="E24:J24"/>
    <mergeCell ref="K24:M24"/>
    <mergeCell ref="N11:N14"/>
    <mergeCell ref="P11:P14"/>
    <mergeCell ref="Q11:Q14"/>
    <mergeCell ref="R11:R14"/>
    <mergeCell ref="S11:S14"/>
    <mergeCell ref="T11:T14"/>
    <mergeCell ref="S25:S28"/>
    <mergeCell ref="O24:O28"/>
    <mergeCell ref="P24:X24"/>
    <mergeCell ref="E25:E28"/>
    <mergeCell ref="F25:F28"/>
    <mergeCell ref="G25:G28"/>
    <mergeCell ref="H25:H28"/>
    <mergeCell ref="I25:I28"/>
    <mergeCell ref="J25:J28"/>
    <mergeCell ref="K25:K28"/>
    <mergeCell ref="L25:L28"/>
    <mergeCell ref="M25:M28"/>
    <mergeCell ref="N25:N28"/>
    <mergeCell ref="P25:P28"/>
    <mergeCell ref="Q25:Q28"/>
    <mergeCell ref="R25:R28"/>
    <mergeCell ref="T25:T28"/>
    <mergeCell ref="U25:U28"/>
    <mergeCell ref="V25:V28"/>
    <mergeCell ref="W25:W28"/>
    <mergeCell ref="X25:X28"/>
  </mergeCells>
  <conditionalFormatting sqref="A16:X18">
    <cfRule type="expression" dxfId="2" priority="2">
      <formula>MOD(ROW(),2)=0</formula>
    </cfRule>
  </conditionalFormatting>
  <conditionalFormatting sqref="A30:X32">
    <cfRule type="expression" dxfId="1" priority="1">
      <formula>MOD(ROW(),2)=0</formula>
    </cfRule>
  </conditionalFormatting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E115-1BFB-8149-A144-C7A25845B2A4}">
  <dimension ref="A1:AZ15"/>
  <sheetViews>
    <sheetView topLeftCell="H1" workbookViewId="0">
      <selection activeCell="T10" sqref="T10"/>
    </sheetView>
  </sheetViews>
  <sheetFormatPr baseColWidth="10" defaultRowHeight="16" x14ac:dyDescent="0.2"/>
  <cols>
    <col min="2" max="2" width="26.83203125" customWidth="1"/>
  </cols>
  <sheetData>
    <row r="1" spans="1:52" s="43" customFormat="1" ht="14" x14ac:dyDescent="0.15">
      <c r="A1" s="37" t="s">
        <v>164</v>
      </c>
      <c r="B1" s="38"/>
      <c r="C1" s="39"/>
      <c r="D1" s="40"/>
      <c r="E1" s="40"/>
      <c r="F1" s="41"/>
      <c r="G1" s="41"/>
      <c r="H1" s="41"/>
      <c r="I1" s="41"/>
      <c r="J1" s="41"/>
      <c r="K1" s="41"/>
      <c r="L1" s="41"/>
      <c r="M1" s="41"/>
      <c r="N1" s="42" t="s">
        <v>165</v>
      </c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52" s="43" customFormat="1" ht="14" x14ac:dyDescent="0.15">
      <c r="A2" s="37" t="s">
        <v>166</v>
      </c>
      <c r="B2" s="38"/>
      <c r="C2" s="39"/>
      <c r="D2" s="41"/>
      <c r="E2" s="41"/>
      <c r="F2" s="41"/>
      <c r="G2" s="41"/>
      <c r="H2" s="41"/>
      <c r="I2" s="41"/>
      <c r="J2" s="41"/>
      <c r="K2" s="41"/>
      <c r="L2" s="41"/>
      <c r="M2" s="41"/>
      <c r="N2" s="41" t="s">
        <v>167</v>
      </c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52" s="43" customFormat="1" ht="14" x14ac:dyDescent="0.15">
      <c r="A3" s="44" t="s">
        <v>168</v>
      </c>
      <c r="B3" s="45"/>
      <c r="C3" s="46"/>
      <c r="D3" s="47"/>
      <c r="E3" s="47"/>
      <c r="F3" s="47"/>
      <c r="G3" s="48"/>
      <c r="H3" s="48"/>
      <c r="I3" s="49"/>
      <c r="J3" s="48"/>
      <c r="K3" s="48"/>
      <c r="L3" s="49"/>
      <c r="M3" s="49"/>
      <c r="N3" s="50" t="s">
        <v>169</v>
      </c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52" s="52" customFormat="1" ht="25.5" customHeight="1" x14ac:dyDescent="0.15">
      <c r="A4" s="75" t="s">
        <v>8</v>
      </c>
      <c r="B4" s="76" t="s">
        <v>9</v>
      </c>
      <c r="C4" s="82" t="s">
        <v>10</v>
      </c>
      <c r="D4" s="63" t="s">
        <v>11</v>
      </c>
      <c r="E4" s="74" t="s">
        <v>0</v>
      </c>
      <c r="F4" s="80"/>
      <c r="G4" s="80"/>
      <c r="H4" s="80"/>
      <c r="I4" s="80"/>
      <c r="J4" s="81"/>
      <c r="K4" s="73" t="s">
        <v>1</v>
      </c>
      <c r="L4" s="73"/>
      <c r="M4" s="73"/>
      <c r="N4" s="51" t="s">
        <v>12</v>
      </c>
      <c r="O4" s="72" t="s">
        <v>13</v>
      </c>
      <c r="P4" s="73" t="s">
        <v>2</v>
      </c>
      <c r="Q4" s="73"/>
      <c r="R4" s="73"/>
      <c r="S4" s="73"/>
      <c r="T4" s="73"/>
      <c r="U4" s="73"/>
      <c r="V4" s="73"/>
      <c r="W4" s="73"/>
      <c r="X4" s="74"/>
    </row>
    <row r="5" spans="1:52" s="52" customFormat="1" ht="11.25" customHeight="1" x14ac:dyDescent="0.15">
      <c r="A5" s="75"/>
      <c r="B5" s="76"/>
      <c r="C5" s="83"/>
      <c r="D5" s="64"/>
      <c r="E5" s="63" t="s">
        <v>14</v>
      </c>
      <c r="F5" s="63" t="s">
        <v>15</v>
      </c>
      <c r="G5" s="63" t="s">
        <v>16</v>
      </c>
      <c r="H5" s="63" t="s">
        <v>17</v>
      </c>
      <c r="I5" s="63" t="s">
        <v>18</v>
      </c>
      <c r="J5" s="69" t="s">
        <v>19</v>
      </c>
      <c r="K5" s="63" t="s">
        <v>20</v>
      </c>
      <c r="L5" s="63" t="s">
        <v>21</v>
      </c>
      <c r="M5" s="69" t="s">
        <v>22</v>
      </c>
      <c r="N5" s="63" t="s">
        <v>23</v>
      </c>
      <c r="O5" s="72"/>
      <c r="P5" s="63" t="s">
        <v>24</v>
      </c>
      <c r="Q5" s="63" t="s">
        <v>25</v>
      </c>
      <c r="R5" s="69" t="s">
        <v>26</v>
      </c>
      <c r="S5" s="63" t="s">
        <v>27</v>
      </c>
      <c r="T5" s="63" t="s">
        <v>28</v>
      </c>
      <c r="U5" s="63" t="s">
        <v>29</v>
      </c>
      <c r="V5" s="63" t="s">
        <v>30</v>
      </c>
      <c r="W5" s="63" t="s">
        <v>31</v>
      </c>
      <c r="X5" s="66" t="s">
        <v>32</v>
      </c>
    </row>
    <row r="6" spans="1:52" s="52" customFormat="1" ht="11.25" customHeight="1" x14ac:dyDescent="0.15">
      <c r="A6" s="75"/>
      <c r="B6" s="76"/>
      <c r="C6" s="83"/>
      <c r="D6" s="64"/>
      <c r="E6" s="64"/>
      <c r="F6" s="64"/>
      <c r="G6" s="64"/>
      <c r="H6" s="64"/>
      <c r="I6" s="64"/>
      <c r="J6" s="70"/>
      <c r="K6" s="64"/>
      <c r="L6" s="64"/>
      <c r="M6" s="70"/>
      <c r="N6" s="64"/>
      <c r="O6" s="72"/>
      <c r="P6" s="64"/>
      <c r="Q6" s="64"/>
      <c r="R6" s="70"/>
      <c r="S6" s="64"/>
      <c r="T6" s="64"/>
      <c r="U6" s="64"/>
      <c r="V6" s="64"/>
      <c r="W6" s="64"/>
      <c r="X6" s="67"/>
    </row>
    <row r="7" spans="1:52" s="52" customFormat="1" ht="11" x14ac:dyDescent="0.15">
      <c r="A7" s="75"/>
      <c r="B7" s="76"/>
      <c r="C7" s="83"/>
      <c r="D7" s="64"/>
      <c r="E7" s="64"/>
      <c r="F7" s="64"/>
      <c r="G7" s="64"/>
      <c r="H7" s="64"/>
      <c r="I7" s="64"/>
      <c r="J7" s="70"/>
      <c r="K7" s="64"/>
      <c r="L7" s="64"/>
      <c r="M7" s="70"/>
      <c r="N7" s="64"/>
      <c r="O7" s="72"/>
      <c r="P7" s="64"/>
      <c r="Q7" s="64"/>
      <c r="R7" s="70"/>
      <c r="S7" s="64"/>
      <c r="T7" s="64"/>
      <c r="U7" s="64"/>
      <c r="V7" s="64"/>
      <c r="W7" s="64"/>
      <c r="X7" s="67"/>
    </row>
    <row r="8" spans="1:52" s="52" customFormat="1" ht="11.25" customHeight="1" x14ac:dyDescent="0.15">
      <c r="A8" s="75"/>
      <c r="B8" s="76"/>
      <c r="C8" s="84"/>
      <c r="D8" s="65"/>
      <c r="E8" s="65"/>
      <c r="F8" s="65"/>
      <c r="G8" s="65"/>
      <c r="H8" s="65"/>
      <c r="I8" s="65"/>
      <c r="J8" s="71"/>
      <c r="K8" s="65"/>
      <c r="L8" s="65"/>
      <c r="M8" s="71"/>
      <c r="N8" s="65"/>
      <c r="O8" s="72"/>
      <c r="P8" s="65"/>
      <c r="Q8" s="65"/>
      <c r="R8" s="71"/>
      <c r="S8" s="65"/>
      <c r="T8" s="65"/>
      <c r="U8" s="65"/>
      <c r="V8" s="65"/>
      <c r="W8" s="65"/>
      <c r="X8" s="68"/>
    </row>
    <row r="9" spans="1:52" s="52" customFormat="1" ht="11" x14ac:dyDescent="0.15">
      <c r="A9" s="53">
        <v>1</v>
      </c>
      <c r="B9" s="54">
        <v>2</v>
      </c>
      <c r="C9" s="54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  <c r="L9" s="55">
        <v>12</v>
      </c>
      <c r="M9" s="55">
        <v>13</v>
      </c>
      <c r="N9" s="55">
        <v>14</v>
      </c>
      <c r="O9" s="55">
        <v>15</v>
      </c>
      <c r="P9" s="55">
        <v>16</v>
      </c>
      <c r="Q9" s="55">
        <v>17</v>
      </c>
      <c r="R9" s="55">
        <v>18</v>
      </c>
      <c r="S9" s="55">
        <v>19</v>
      </c>
      <c r="T9" s="55">
        <v>20</v>
      </c>
      <c r="U9" s="55">
        <v>21</v>
      </c>
      <c r="V9" s="55">
        <v>22</v>
      </c>
      <c r="W9" s="55">
        <v>23</v>
      </c>
      <c r="X9" s="56">
        <v>24</v>
      </c>
    </row>
    <row r="10" spans="1:52" s="7" customFormat="1" x14ac:dyDescent="0.2">
      <c r="A10" s="6" t="s">
        <v>33</v>
      </c>
      <c r="B10" s="7" t="s">
        <v>34</v>
      </c>
      <c r="C10" s="8" t="s">
        <v>35</v>
      </c>
      <c r="D10" s="9">
        <v>1624473</v>
      </c>
      <c r="E10" s="9">
        <v>3281</v>
      </c>
      <c r="F10" s="9">
        <v>3610</v>
      </c>
      <c r="G10" s="9">
        <v>7725</v>
      </c>
      <c r="H10" s="9">
        <v>17015</v>
      </c>
      <c r="I10" s="9">
        <v>37050</v>
      </c>
      <c r="J10" s="9">
        <v>68681</v>
      </c>
      <c r="K10" s="9">
        <v>65905</v>
      </c>
      <c r="L10" s="9">
        <v>74971</v>
      </c>
      <c r="M10" s="9">
        <v>140876</v>
      </c>
      <c r="N10" s="9">
        <v>122362</v>
      </c>
      <c r="O10" s="9">
        <v>331919</v>
      </c>
      <c r="P10" s="9">
        <v>81854</v>
      </c>
      <c r="Q10" s="9">
        <v>85284</v>
      </c>
      <c r="R10" s="9">
        <v>167138</v>
      </c>
      <c r="S10" s="9">
        <v>197966</v>
      </c>
      <c r="T10" s="9">
        <v>361431</v>
      </c>
      <c r="U10" s="9">
        <v>260575</v>
      </c>
      <c r="V10" s="9">
        <v>169750</v>
      </c>
      <c r="W10" s="9">
        <v>135694</v>
      </c>
      <c r="X10" s="9">
        <v>1292554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s="7" customFormat="1" ht="13" x14ac:dyDescent="0.15">
      <c r="A11" s="6" t="s">
        <v>33</v>
      </c>
      <c r="B11" s="7" t="s">
        <v>34</v>
      </c>
      <c r="C11" s="8" t="s">
        <v>36</v>
      </c>
      <c r="D11" s="9">
        <v>560361</v>
      </c>
      <c r="E11" s="9">
        <v>2637</v>
      </c>
      <c r="F11" s="9">
        <v>1669</v>
      </c>
      <c r="G11" s="9">
        <v>2535</v>
      </c>
      <c r="H11" s="9">
        <v>6957</v>
      </c>
      <c r="I11" s="9">
        <v>19407</v>
      </c>
      <c r="J11" s="9">
        <v>33205</v>
      </c>
      <c r="K11" s="9">
        <v>28710</v>
      </c>
      <c r="L11" s="9">
        <v>23277</v>
      </c>
      <c r="M11" s="9">
        <v>51987</v>
      </c>
      <c r="N11" s="9">
        <v>34527</v>
      </c>
      <c r="O11" s="9">
        <v>119719</v>
      </c>
      <c r="P11" s="9">
        <v>22966</v>
      </c>
      <c r="Q11" s="9">
        <v>23231</v>
      </c>
      <c r="R11" s="9">
        <v>46197</v>
      </c>
      <c r="S11" s="9">
        <v>56104</v>
      </c>
      <c r="T11" s="9">
        <v>119321</v>
      </c>
      <c r="U11" s="9">
        <v>92127</v>
      </c>
      <c r="V11" s="9">
        <v>65504</v>
      </c>
      <c r="W11" s="9">
        <v>61389</v>
      </c>
      <c r="X11" s="9">
        <v>440642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s="7" customFormat="1" ht="13" x14ac:dyDescent="0.15">
      <c r="A12" s="6" t="s">
        <v>33</v>
      </c>
      <c r="B12" s="7" t="s">
        <v>34</v>
      </c>
      <c r="C12" s="8" t="s">
        <v>37</v>
      </c>
      <c r="D12" s="9">
        <v>2184834</v>
      </c>
      <c r="E12" s="9">
        <v>5918</v>
      </c>
      <c r="F12" s="9">
        <v>5279</v>
      </c>
      <c r="G12" s="9">
        <v>10260</v>
      </c>
      <c r="H12" s="9">
        <v>23972</v>
      </c>
      <c r="I12" s="9">
        <v>56457</v>
      </c>
      <c r="J12" s="9">
        <v>101886</v>
      </c>
      <c r="K12" s="9">
        <v>94615</v>
      </c>
      <c r="L12" s="9">
        <v>98248</v>
      </c>
      <c r="M12" s="9">
        <v>192863</v>
      </c>
      <c r="N12" s="9">
        <v>156889</v>
      </c>
      <c r="O12" s="9">
        <v>451638</v>
      </c>
      <c r="P12" s="9">
        <v>104820</v>
      </c>
      <c r="Q12" s="9">
        <v>108515</v>
      </c>
      <c r="R12" s="9">
        <v>213335</v>
      </c>
      <c r="S12" s="9">
        <v>254070</v>
      </c>
      <c r="T12" s="9">
        <v>480752</v>
      </c>
      <c r="U12" s="9">
        <v>352702</v>
      </c>
      <c r="V12" s="9">
        <v>235254</v>
      </c>
      <c r="W12" s="9">
        <v>197083</v>
      </c>
      <c r="X12" s="9">
        <v>1733196</v>
      </c>
      <c r="AA12" s="10"/>
      <c r="AB12" s="10"/>
      <c r="AC12" s="10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1"/>
      <c r="AZ12" s="11"/>
    </row>
    <row r="13" spans="1:52" s="7" customFormat="1" x14ac:dyDescent="0.15">
      <c r="A13" s="6" t="s">
        <v>38</v>
      </c>
      <c r="B13" s="7" t="s">
        <v>39</v>
      </c>
      <c r="C13" s="8" t="s">
        <v>35</v>
      </c>
      <c r="D13" s="9">
        <v>1464515</v>
      </c>
      <c r="E13" s="9">
        <v>674</v>
      </c>
      <c r="F13" s="9">
        <v>2691</v>
      </c>
      <c r="G13" s="9">
        <v>6799</v>
      </c>
      <c r="H13" s="9">
        <v>16069</v>
      </c>
      <c r="I13" s="9">
        <v>35852</v>
      </c>
      <c r="J13" s="9">
        <v>62085</v>
      </c>
      <c r="K13" s="9">
        <v>61783</v>
      </c>
      <c r="L13" s="9">
        <v>66370</v>
      </c>
      <c r="M13" s="9">
        <v>128153</v>
      </c>
      <c r="N13" s="9">
        <v>104881</v>
      </c>
      <c r="O13" s="9">
        <v>295119</v>
      </c>
      <c r="P13" s="9">
        <v>68710</v>
      </c>
      <c r="Q13" s="9">
        <v>71181</v>
      </c>
      <c r="R13" s="9">
        <v>139891</v>
      </c>
      <c r="S13" s="9">
        <v>167592</v>
      </c>
      <c r="T13" s="9">
        <v>323544</v>
      </c>
      <c r="U13" s="9">
        <v>242839</v>
      </c>
      <c r="V13" s="9">
        <v>163175</v>
      </c>
      <c r="W13" s="9">
        <v>132355</v>
      </c>
      <c r="X13" s="9">
        <v>1169396</v>
      </c>
      <c r="AA13" s="10"/>
      <c r="AB13" s="10"/>
      <c r="AC13" s="10"/>
      <c r="AD13" s="12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1"/>
      <c r="AV13" s="11"/>
      <c r="AW13" s="11"/>
      <c r="AX13" s="12"/>
      <c r="AY13" s="11"/>
      <c r="AZ13" s="11"/>
    </row>
    <row r="14" spans="1:52" s="7" customFormat="1" x14ac:dyDescent="0.15">
      <c r="A14" s="6" t="s">
        <v>38</v>
      </c>
      <c r="B14" s="7" t="s">
        <v>39</v>
      </c>
      <c r="C14" s="8" t="s">
        <v>36</v>
      </c>
      <c r="D14" s="9">
        <v>503216</v>
      </c>
      <c r="E14" s="9">
        <v>347</v>
      </c>
      <c r="F14" s="9">
        <v>861</v>
      </c>
      <c r="G14" s="9">
        <v>1799</v>
      </c>
      <c r="H14" s="9">
        <v>6268</v>
      </c>
      <c r="I14" s="9">
        <v>18702</v>
      </c>
      <c r="J14" s="9">
        <v>27977</v>
      </c>
      <c r="K14" s="9">
        <v>27347</v>
      </c>
      <c r="L14" s="9">
        <v>21765</v>
      </c>
      <c r="M14" s="9">
        <v>49112</v>
      </c>
      <c r="N14" s="9">
        <v>31115</v>
      </c>
      <c r="O14" s="9">
        <v>108204</v>
      </c>
      <c r="P14" s="9">
        <v>20114</v>
      </c>
      <c r="Q14" s="9">
        <v>20163</v>
      </c>
      <c r="R14" s="9">
        <v>40277</v>
      </c>
      <c r="S14" s="9">
        <v>47719</v>
      </c>
      <c r="T14" s="9">
        <v>106480</v>
      </c>
      <c r="U14" s="9">
        <v>84343</v>
      </c>
      <c r="V14" s="9">
        <v>59990</v>
      </c>
      <c r="W14" s="9">
        <v>56203</v>
      </c>
      <c r="X14" s="9">
        <v>395012</v>
      </c>
      <c r="AA14" s="10"/>
      <c r="AB14" s="10"/>
      <c r="AC14" s="10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</row>
    <row r="15" spans="1:52" s="7" customFormat="1" x14ac:dyDescent="0.15">
      <c r="A15" s="6" t="s">
        <v>38</v>
      </c>
      <c r="B15" s="7" t="s">
        <v>39</v>
      </c>
      <c r="C15" s="8" t="s">
        <v>37</v>
      </c>
      <c r="D15" s="9">
        <v>1967731</v>
      </c>
      <c r="E15" s="9">
        <v>1021</v>
      </c>
      <c r="F15" s="9">
        <v>3552</v>
      </c>
      <c r="G15" s="9">
        <v>8598</v>
      </c>
      <c r="H15" s="9">
        <v>22337</v>
      </c>
      <c r="I15" s="9">
        <v>54554</v>
      </c>
      <c r="J15" s="9">
        <v>90062</v>
      </c>
      <c r="K15" s="9">
        <v>89130</v>
      </c>
      <c r="L15" s="9">
        <v>88135</v>
      </c>
      <c r="M15" s="9">
        <v>177265</v>
      </c>
      <c r="N15" s="9">
        <v>135996</v>
      </c>
      <c r="O15" s="9">
        <v>403323</v>
      </c>
      <c r="P15" s="9">
        <v>88824</v>
      </c>
      <c r="Q15" s="9">
        <v>91344</v>
      </c>
      <c r="R15" s="9">
        <v>180168</v>
      </c>
      <c r="S15" s="9">
        <v>215311</v>
      </c>
      <c r="T15" s="9">
        <v>430024</v>
      </c>
      <c r="U15" s="9">
        <v>327182</v>
      </c>
      <c r="V15" s="9">
        <v>223165</v>
      </c>
      <c r="W15" s="9">
        <v>188558</v>
      </c>
      <c r="X15" s="9">
        <v>1564408</v>
      </c>
      <c r="AA15" s="10"/>
      <c r="AB15" s="10"/>
      <c r="AC15" s="10"/>
      <c r="AD15" s="12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1"/>
      <c r="AV15" s="11"/>
      <c r="AW15" s="11"/>
      <c r="AX15" s="12"/>
      <c r="AY15" s="11"/>
      <c r="AZ15" s="11"/>
    </row>
  </sheetData>
  <mergeCells count="27">
    <mergeCell ref="J5:J8"/>
    <mergeCell ref="K5:K8"/>
    <mergeCell ref="L5:L8"/>
    <mergeCell ref="A4:A8"/>
    <mergeCell ref="B4:B8"/>
    <mergeCell ref="C4:C8"/>
    <mergeCell ref="D4:D8"/>
    <mergeCell ref="E4:J4"/>
    <mergeCell ref="K4:M4"/>
    <mergeCell ref="M5:M8"/>
    <mergeCell ref="E5:E8"/>
    <mergeCell ref="F5:F8"/>
    <mergeCell ref="G5:G8"/>
    <mergeCell ref="H5:H8"/>
    <mergeCell ref="I5:I8"/>
    <mergeCell ref="U5:U8"/>
    <mergeCell ref="V5:V8"/>
    <mergeCell ref="W5:W8"/>
    <mergeCell ref="X5:X8"/>
    <mergeCell ref="N5:N8"/>
    <mergeCell ref="P5:P8"/>
    <mergeCell ref="Q5:Q8"/>
    <mergeCell ref="R5:R8"/>
    <mergeCell ref="S5:S8"/>
    <mergeCell ref="T5:T8"/>
    <mergeCell ref="O4:O8"/>
    <mergeCell ref="P4:X4"/>
  </mergeCells>
  <conditionalFormatting sqref="A10:X15">
    <cfRule type="expression" dxfId="0" priority="1">
      <formula>MOD(ROW(),2)=0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527F-5D80-B944-8F78-AEB01A4674C7}">
  <dimension ref="A1:AH98"/>
  <sheetViews>
    <sheetView topLeftCell="K17" zoomScaleNormal="100" workbookViewId="0">
      <selection activeCell="U9" activeCellId="4" sqref="A9:A94 F9:F94 K9:K94 P9:P94 U9:U94"/>
    </sheetView>
  </sheetViews>
  <sheetFormatPr baseColWidth="10" defaultRowHeight="16" x14ac:dyDescent="0.2"/>
  <cols>
    <col min="6" max="6" width="10.83203125" style="3"/>
    <col min="11" max="11" width="10.83203125" style="3"/>
    <col min="16" max="16" width="10.83203125" style="3"/>
    <col min="21" max="21" width="10.83203125" style="3"/>
    <col min="24" max="24" width="8.6640625" bestFit="1" customWidth="1"/>
    <col min="25" max="25" width="8.33203125" bestFit="1" customWidth="1"/>
    <col min="26" max="30" width="8.33203125" customWidth="1"/>
    <col min="31" max="32" width="8.1640625" bestFit="1" customWidth="1"/>
    <col min="33" max="33" width="9.1640625" bestFit="1" customWidth="1"/>
  </cols>
  <sheetData>
    <row r="1" spans="1:34" x14ac:dyDescent="0.2">
      <c r="A1" s="59" t="s">
        <v>184</v>
      </c>
      <c r="B1" s="86"/>
      <c r="C1" s="86"/>
      <c r="D1" s="86"/>
      <c r="E1" s="86"/>
      <c r="F1" s="86"/>
      <c r="G1" s="86"/>
      <c r="H1" s="86"/>
      <c r="I1" s="60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116"/>
    </row>
    <row r="2" spans="1:34" x14ac:dyDescent="0.2">
      <c r="A2" s="59" t="s">
        <v>52</v>
      </c>
      <c r="B2" s="86"/>
      <c r="C2" s="86"/>
      <c r="D2" s="86"/>
      <c r="E2" s="86"/>
      <c r="F2" s="86"/>
      <c r="G2" s="86"/>
      <c r="H2" s="86"/>
      <c r="I2" s="60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116"/>
    </row>
    <row r="3" spans="1:34" x14ac:dyDescent="0.2">
      <c r="A3" s="59" t="s">
        <v>53</v>
      </c>
      <c r="B3" s="86"/>
      <c r="C3" s="86"/>
      <c r="D3" s="86"/>
      <c r="E3" s="86"/>
      <c r="F3" s="86"/>
      <c r="G3" s="86"/>
      <c r="H3" s="86"/>
      <c r="I3" s="60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116"/>
    </row>
    <row r="4" spans="1:34" ht="17" thickBot="1" x14ac:dyDescent="0.25">
      <c r="A4" s="59" t="s">
        <v>54</v>
      </c>
      <c r="B4" s="86"/>
      <c r="C4" s="86"/>
      <c r="D4" s="86"/>
      <c r="E4" s="86"/>
      <c r="F4" s="86"/>
      <c r="G4" s="86"/>
      <c r="H4" s="86"/>
      <c r="I4" s="60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116"/>
    </row>
    <row r="5" spans="1:34" ht="17" thickBot="1" x14ac:dyDescent="0.25">
      <c r="A5" s="114" t="s">
        <v>55</v>
      </c>
      <c r="B5" s="111" t="s">
        <v>57</v>
      </c>
      <c r="C5" s="112"/>
      <c r="D5" s="112"/>
      <c r="E5" s="112"/>
      <c r="F5" s="112"/>
      <c r="G5" s="112"/>
      <c r="H5" s="112"/>
      <c r="I5" s="112"/>
      <c r="J5" s="112"/>
      <c r="K5" s="113"/>
      <c r="L5" s="111" t="s">
        <v>58</v>
      </c>
      <c r="M5" s="112"/>
      <c r="N5" s="112"/>
      <c r="O5" s="112"/>
      <c r="P5" s="112"/>
      <c r="Q5" s="112"/>
      <c r="R5" s="112"/>
      <c r="S5" s="112"/>
      <c r="T5" s="112"/>
      <c r="U5" s="113"/>
      <c r="X5" s="87" t="s">
        <v>193</v>
      </c>
      <c r="Y5" s="87"/>
      <c r="Z5" s="87"/>
      <c r="AA5" s="87"/>
      <c r="AB5" s="87"/>
      <c r="AC5" s="87"/>
      <c r="AD5" s="87"/>
      <c r="AE5" s="87"/>
      <c r="AF5" s="87"/>
      <c r="AG5" s="87"/>
      <c r="AH5" s="87"/>
    </row>
    <row r="6" spans="1:34" ht="18" thickBot="1" x14ac:dyDescent="0.25">
      <c r="A6" s="62"/>
      <c r="B6" s="111" t="s">
        <v>185</v>
      </c>
      <c r="C6" s="112"/>
      <c r="D6" s="112"/>
      <c r="E6" s="112"/>
      <c r="F6" s="113"/>
      <c r="G6" s="111" t="s">
        <v>186</v>
      </c>
      <c r="H6" s="112"/>
      <c r="I6" s="112"/>
      <c r="J6" s="112"/>
      <c r="K6" s="113"/>
      <c r="L6" s="111" t="s">
        <v>185</v>
      </c>
      <c r="M6" s="112"/>
      <c r="N6" s="112"/>
      <c r="O6" s="112"/>
      <c r="P6" s="113"/>
      <c r="Q6" s="111" t="s">
        <v>186</v>
      </c>
      <c r="R6" s="112"/>
      <c r="S6" s="112"/>
      <c r="T6" s="112"/>
      <c r="U6" s="113"/>
      <c r="Z6" s="88" t="s">
        <v>41</v>
      </c>
      <c r="AA6" s="88" t="s">
        <v>156</v>
      </c>
      <c r="AB6" s="88" t="s">
        <v>42</v>
      </c>
      <c r="AC6" s="88" t="s">
        <v>155</v>
      </c>
      <c r="AD6" s="88" t="s">
        <v>43</v>
      </c>
      <c r="AE6" s="88" t="s">
        <v>44</v>
      </c>
      <c r="AF6" s="88" t="s">
        <v>45</v>
      </c>
      <c r="AG6" s="88" t="s">
        <v>46</v>
      </c>
      <c r="AH6" s="13" t="s">
        <v>7</v>
      </c>
    </row>
    <row r="7" spans="1:34" ht="17" thickBot="1" x14ac:dyDescent="0.25">
      <c r="A7" s="62"/>
      <c r="B7" s="119" t="s">
        <v>187</v>
      </c>
      <c r="C7" s="108" t="s">
        <v>188</v>
      </c>
      <c r="D7" s="108" t="s">
        <v>189</v>
      </c>
      <c r="E7" s="108" t="s">
        <v>190</v>
      </c>
      <c r="F7" s="115" t="s">
        <v>7</v>
      </c>
      <c r="G7" s="108" t="s">
        <v>187</v>
      </c>
      <c r="H7" s="108" t="s">
        <v>188</v>
      </c>
      <c r="I7" s="108" t="s">
        <v>189</v>
      </c>
      <c r="J7" s="108" t="s">
        <v>190</v>
      </c>
      <c r="K7" s="115" t="s">
        <v>7</v>
      </c>
      <c r="L7" s="108" t="s">
        <v>187</v>
      </c>
      <c r="M7" s="108" t="s">
        <v>188</v>
      </c>
      <c r="N7" s="108" t="s">
        <v>189</v>
      </c>
      <c r="O7" s="108" t="s">
        <v>190</v>
      </c>
      <c r="P7" s="117" t="s">
        <v>7</v>
      </c>
      <c r="Q7" s="109" t="s">
        <v>187</v>
      </c>
      <c r="R7" s="110" t="s">
        <v>188</v>
      </c>
      <c r="S7" s="110" t="s">
        <v>189</v>
      </c>
      <c r="T7" s="110" t="s">
        <v>190</v>
      </c>
      <c r="U7" s="118" t="s">
        <v>7</v>
      </c>
      <c r="X7" s="58" t="s">
        <v>57</v>
      </c>
      <c r="Y7" s="58" t="s">
        <v>50</v>
      </c>
      <c r="Z7">
        <f>SUM($F$9:$F$22)</f>
        <v>4704805</v>
      </c>
      <c r="AA7" s="58">
        <f>SUM($F$23:$F$26)</f>
        <v>1364829</v>
      </c>
      <c r="AB7" s="58">
        <f>SUM($F$27:$F$29)</f>
        <v>1038070</v>
      </c>
      <c r="AC7" s="58">
        <f>SUM($F$30:$F$38)</f>
        <v>3321729</v>
      </c>
      <c r="AD7" s="58">
        <f>SUM($F$39:$F$48)</f>
        <v>4242481</v>
      </c>
      <c r="AE7" s="58">
        <f>SUM($F$49:$F$58)</f>
        <v>4151381</v>
      </c>
      <c r="AF7" s="58">
        <f>SUM($F$59:$F$68)</f>
        <v>5110028</v>
      </c>
      <c r="AG7" s="58">
        <f>SUM($F$69:$F$94)</f>
        <v>10824796</v>
      </c>
      <c r="AH7">
        <f>SUM(B9:E94)</f>
        <v>34758119</v>
      </c>
    </row>
    <row r="8" spans="1:34" x14ac:dyDescent="0.2">
      <c r="A8" s="85" t="s">
        <v>60</v>
      </c>
      <c r="B8" s="86"/>
      <c r="C8" s="86"/>
      <c r="D8" s="86"/>
      <c r="E8" s="86"/>
      <c r="F8" s="86"/>
      <c r="G8" s="86"/>
      <c r="H8" s="86"/>
      <c r="I8" s="6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116"/>
      <c r="X8" s="2"/>
      <c r="Y8" s="2" t="s">
        <v>48</v>
      </c>
      <c r="Z8">
        <f>SUM($K$9:$K$22)</f>
        <v>4477956</v>
      </c>
      <c r="AA8" s="58">
        <f>SUM($K$23:$K$26)</f>
        <v>1299571</v>
      </c>
      <c r="AB8" s="58">
        <f>SUM($K$27:$K$29)</f>
        <v>990942</v>
      </c>
      <c r="AC8" s="58">
        <f>SUM($K$30:$K$38)</f>
        <v>3170638</v>
      </c>
      <c r="AD8" s="58">
        <f>SUM($K$39:$K$48)</f>
        <v>4124550</v>
      </c>
      <c r="AE8" s="58">
        <f>SUM($K$49:$K$58)</f>
        <v>4158685</v>
      </c>
      <c r="AF8" s="58">
        <f>SUM($K$59:$K$68)</f>
        <v>5152378</v>
      </c>
      <c r="AG8" s="58">
        <f>SUM($K$69:$K$94)</f>
        <v>13052026</v>
      </c>
      <c r="AH8">
        <f>SUM(G9:J94)</f>
        <v>36426746</v>
      </c>
    </row>
    <row r="9" spans="1:34" x14ac:dyDescent="0.2">
      <c r="A9" s="18" t="s">
        <v>61</v>
      </c>
      <c r="B9" s="19">
        <v>295565</v>
      </c>
      <c r="C9" s="19" t="s">
        <v>191</v>
      </c>
      <c r="D9" s="19" t="s">
        <v>191</v>
      </c>
      <c r="E9" s="19" t="s">
        <v>191</v>
      </c>
      <c r="F9" s="22">
        <f>SUM(B9:E9)</f>
        <v>295565</v>
      </c>
      <c r="G9" s="19">
        <v>280013</v>
      </c>
      <c r="H9" s="19" t="s">
        <v>191</v>
      </c>
      <c r="I9" s="19" t="s">
        <v>191</v>
      </c>
      <c r="J9" s="19" t="s">
        <v>191</v>
      </c>
      <c r="K9" s="22">
        <f>SUM(G9:J9)</f>
        <v>280013</v>
      </c>
      <c r="L9" s="19">
        <v>50146</v>
      </c>
      <c r="M9" s="19" t="s">
        <v>191</v>
      </c>
      <c r="N9" s="19" t="s">
        <v>191</v>
      </c>
      <c r="O9" s="19" t="s">
        <v>191</v>
      </c>
      <c r="P9" s="22">
        <f>SUM(L9:O9)</f>
        <v>50146</v>
      </c>
      <c r="Q9" s="19">
        <v>47656</v>
      </c>
      <c r="R9" s="19" t="s">
        <v>191</v>
      </c>
      <c r="S9" s="19" t="s">
        <v>191</v>
      </c>
      <c r="T9" s="19" t="s">
        <v>191</v>
      </c>
      <c r="U9" s="22">
        <f>SUM(Q9:T9)</f>
        <v>47656</v>
      </c>
      <c r="X9" s="19" t="s">
        <v>58</v>
      </c>
      <c r="Y9" s="58" t="s">
        <v>50</v>
      </c>
      <c r="Z9">
        <f>SUM($P$9:$P$22)</f>
        <v>854686</v>
      </c>
      <c r="AA9" s="58">
        <f>SUM($P$23:$P$26)</f>
        <v>257416</v>
      </c>
      <c r="AB9" s="58">
        <f>SUM($P$27:$P$29)</f>
        <v>246873</v>
      </c>
      <c r="AC9" s="58">
        <f>SUM($P$30:$P$38)</f>
        <v>1125821</v>
      </c>
      <c r="AD9" s="58">
        <f>SUM($P$39:$P$48)</f>
        <v>1360252</v>
      </c>
      <c r="AE9" s="58">
        <f>SUM($P$49:$P$58)</f>
        <v>1074389</v>
      </c>
      <c r="AF9" s="58">
        <f>SUM($P$59:$P$68)</f>
        <v>803906</v>
      </c>
      <c r="AG9" s="58">
        <f>SUM($P$69:$P$94)</f>
        <v>760239</v>
      </c>
      <c r="AH9">
        <f>SUM(L9:O94)</f>
        <v>6483582</v>
      </c>
    </row>
    <row r="10" spans="1:34" x14ac:dyDescent="0.2">
      <c r="A10" s="18" t="s">
        <v>62</v>
      </c>
      <c r="B10" s="19">
        <v>301391</v>
      </c>
      <c r="C10" s="19" t="s">
        <v>191</v>
      </c>
      <c r="D10" s="19" t="s">
        <v>191</v>
      </c>
      <c r="E10" s="19" t="s">
        <v>191</v>
      </c>
      <c r="F10" s="22">
        <f t="shared" ref="F10:F73" si="0">SUM(B10:E10)</f>
        <v>301391</v>
      </c>
      <c r="G10" s="19">
        <v>286690</v>
      </c>
      <c r="H10" s="19" t="s">
        <v>191</v>
      </c>
      <c r="I10" s="19" t="s">
        <v>191</v>
      </c>
      <c r="J10" s="19" t="s">
        <v>191</v>
      </c>
      <c r="K10" s="22">
        <f t="shared" ref="K10:K73" si="1">SUM(G10:J10)</f>
        <v>286690</v>
      </c>
      <c r="L10" s="19">
        <v>57933</v>
      </c>
      <c r="M10" s="19" t="s">
        <v>191</v>
      </c>
      <c r="N10" s="19" t="s">
        <v>191</v>
      </c>
      <c r="O10" s="19" t="s">
        <v>191</v>
      </c>
      <c r="P10" s="22">
        <f t="shared" ref="P10:P73" si="2">SUM(L10:O10)</f>
        <v>57933</v>
      </c>
      <c r="Q10" s="19">
        <v>54926</v>
      </c>
      <c r="R10" s="19" t="s">
        <v>191</v>
      </c>
      <c r="S10" s="19" t="s">
        <v>191</v>
      </c>
      <c r="T10" s="19" t="s">
        <v>191</v>
      </c>
      <c r="U10" s="22">
        <f t="shared" ref="U10:U73" si="3">SUM(Q10:T10)</f>
        <v>54926</v>
      </c>
      <c r="Y10" s="2" t="s">
        <v>48</v>
      </c>
      <c r="Z10">
        <f>SUM($U$9:$U$22)</f>
        <v>803418</v>
      </c>
      <c r="AA10" s="58">
        <f>SUM($U$23:$U$26)</f>
        <v>212361</v>
      </c>
      <c r="AB10" s="58">
        <f>SUM($U$27:$U$29)</f>
        <v>178331</v>
      </c>
      <c r="AC10" s="58">
        <f>SUM($U$30:$U$38)</f>
        <v>885637</v>
      </c>
      <c r="AD10" s="58">
        <f>SUM($U$39:$U$48)</f>
        <v>1186811</v>
      </c>
      <c r="AE10" s="58">
        <f>SUM($U$49:$U$58)</f>
        <v>1027162</v>
      </c>
      <c r="AF10" s="58">
        <f>SUM($U$59:$U$68)</f>
        <v>768067</v>
      </c>
      <c r="AG10" s="58">
        <f>SUM($U$69:$U$94)</f>
        <v>846906</v>
      </c>
      <c r="AH10">
        <f>SUM(Q9:T94)</f>
        <v>5908693</v>
      </c>
    </row>
    <row r="11" spans="1:34" x14ac:dyDescent="0.2">
      <c r="A11" s="18" t="s">
        <v>63</v>
      </c>
      <c r="B11" s="19">
        <v>321736</v>
      </c>
      <c r="C11" s="19" t="s">
        <v>191</v>
      </c>
      <c r="D11" s="19" t="s">
        <v>191</v>
      </c>
      <c r="E11" s="19" t="s">
        <v>191</v>
      </c>
      <c r="F11" s="22">
        <f t="shared" si="0"/>
        <v>321736</v>
      </c>
      <c r="G11" s="19">
        <v>305550</v>
      </c>
      <c r="H11" s="19" t="s">
        <v>191</v>
      </c>
      <c r="I11" s="19" t="s">
        <v>191</v>
      </c>
      <c r="J11" s="19" t="s">
        <v>191</v>
      </c>
      <c r="K11" s="22">
        <f t="shared" si="1"/>
        <v>305550</v>
      </c>
      <c r="L11" s="19">
        <v>60001</v>
      </c>
      <c r="M11" s="19" t="s">
        <v>191</v>
      </c>
      <c r="N11" s="19" t="s">
        <v>191</v>
      </c>
      <c r="O11" s="19" t="s">
        <v>191</v>
      </c>
      <c r="P11" s="22">
        <f t="shared" si="2"/>
        <v>60001</v>
      </c>
      <c r="Q11" s="19">
        <v>56875</v>
      </c>
      <c r="R11" s="19" t="s">
        <v>191</v>
      </c>
      <c r="S11" s="19" t="s">
        <v>191</v>
      </c>
      <c r="T11" s="19" t="s">
        <v>191</v>
      </c>
      <c r="U11" s="22">
        <f t="shared" si="3"/>
        <v>56875</v>
      </c>
    </row>
    <row r="12" spans="1:34" x14ac:dyDescent="0.2">
      <c r="A12" s="18" t="s">
        <v>64</v>
      </c>
      <c r="B12" s="19">
        <v>348812</v>
      </c>
      <c r="C12" s="19" t="s">
        <v>191</v>
      </c>
      <c r="D12" s="19" t="s">
        <v>191</v>
      </c>
      <c r="E12" s="19" t="s">
        <v>191</v>
      </c>
      <c r="F12" s="22">
        <f t="shared" si="0"/>
        <v>348812</v>
      </c>
      <c r="G12" s="19">
        <v>331944</v>
      </c>
      <c r="H12" s="19" t="s">
        <v>191</v>
      </c>
      <c r="I12" s="19" t="s">
        <v>191</v>
      </c>
      <c r="J12" s="19" t="s">
        <v>191</v>
      </c>
      <c r="K12" s="22">
        <f t="shared" si="1"/>
        <v>331944</v>
      </c>
      <c r="L12" s="19">
        <v>59776</v>
      </c>
      <c r="M12" s="19" t="s">
        <v>191</v>
      </c>
      <c r="N12" s="19" t="s">
        <v>191</v>
      </c>
      <c r="O12" s="19" t="s">
        <v>191</v>
      </c>
      <c r="P12" s="22">
        <f t="shared" si="2"/>
        <v>59776</v>
      </c>
      <c r="Q12" s="19">
        <v>56498</v>
      </c>
      <c r="R12" s="19" t="s">
        <v>191</v>
      </c>
      <c r="S12" s="19" t="s">
        <v>191</v>
      </c>
      <c r="T12" s="19" t="s">
        <v>191</v>
      </c>
      <c r="U12" s="22">
        <f t="shared" si="3"/>
        <v>56498</v>
      </c>
    </row>
    <row r="13" spans="1:34" x14ac:dyDescent="0.2">
      <c r="A13" s="18" t="s">
        <v>65</v>
      </c>
      <c r="B13" s="19">
        <v>341472</v>
      </c>
      <c r="C13" s="19" t="s">
        <v>191</v>
      </c>
      <c r="D13" s="19" t="s">
        <v>191</v>
      </c>
      <c r="E13" s="19" t="s">
        <v>191</v>
      </c>
      <c r="F13" s="22">
        <f t="shared" si="0"/>
        <v>341472</v>
      </c>
      <c r="G13" s="19">
        <v>323844</v>
      </c>
      <c r="H13" s="19" t="s">
        <v>191</v>
      </c>
      <c r="I13" s="19" t="s">
        <v>191</v>
      </c>
      <c r="J13" s="19" t="s">
        <v>191</v>
      </c>
      <c r="K13" s="22">
        <f t="shared" si="1"/>
        <v>323844</v>
      </c>
      <c r="L13" s="19">
        <v>60469</v>
      </c>
      <c r="M13" s="19" t="s">
        <v>191</v>
      </c>
      <c r="N13" s="19" t="s">
        <v>191</v>
      </c>
      <c r="O13" s="19" t="s">
        <v>191</v>
      </c>
      <c r="P13" s="22">
        <f t="shared" si="2"/>
        <v>60469</v>
      </c>
      <c r="Q13" s="19">
        <v>57831</v>
      </c>
      <c r="R13" s="19" t="s">
        <v>191</v>
      </c>
      <c r="S13" s="19" t="s">
        <v>191</v>
      </c>
      <c r="T13" s="19" t="s">
        <v>191</v>
      </c>
      <c r="U13" s="22">
        <f t="shared" si="3"/>
        <v>57831</v>
      </c>
    </row>
    <row r="14" spans="1:34" x14ac:dyDescent="0.2">
      <c r="A14" s="18" t="s">
        <v>66</v>
      </c>
      <c r="B14" s="19">
        <v>343227</v>
      </c>
      <c r="C14" s="19" t="s">
        <v>191</v>
      </c>
      <c r="D14" s="19" t="s">
        <v>191</v>
      </c>
      <c r="E14" s="19" t="s">
        <v>191</v>
      </c>
      <c r="F14" s="22">
        <f t="shared" si="0"/>
        <v>343227</v>
      </c>
      <c r="G14" s="19">
        <v>326274</v>
      </c>
      <c r="H14" s="19" t="s">
        <v>191</v>
      </c>
      <c r="I14" s="19" t="s">
        <v>191</v>
      </c>
      <c r="J14" s="19" t="s">
        <v>191</v>
      </c>
      <c r="K14" s="22">
        <f t="shared" si="1"/>
        <v>326274</v>
      </c>
      <c r="L14" s="19">
        <v>63107</v>
      </c>
      <c r="M14" s="19" t="s">
        <v>191</v>
      </c>
      <c r="N14" s="19" t="s">
        <v>191</v>
      </c>
      <c r="O14" s="19" t="s">
        <v>191</v>
      </c>
      <c r="P14" s="22">
        <f t="shared" si="2"/>
        <v>63107</v>
      </c>
      <c r="Q14" s="19">
        <v>59934</v>
      </c>
      <c r="R14" s="19" t="s">
        <v>191</v>
      </c>
      <c r="S14" s="19" t="s">
        <v>191</v>
      </c>
      <c r="T14" s="19" t="s">
        <v>191</v>
      </c>
      <c r="U14" s="22">
        <f t="shared" si="3"/>
        <v>59934</v>
      </c>
    </row>
    <row r="15" spans="1:34" x14ac:dyDescent="0.2">
      <c r="A15" s="18" t="s">
        <v>67</v>
      </c>
      <c r="B15" s="19">
        <v>349090</v>
      </c>
      <c r="C15" s="19" t="s">
        <v>191</v>
      </c>
      <c r="D15" s="19" t="s">
        <v>191</v>
      </c>
      <c r="E15" s="19" t="s">
        <v>191</v>
      </c>
      <c r="F15" s="22">
        <f t="shared" si="0"/>
        <v>349090</v>
      </c>
      <c r="G15" s="19">
        <v>333276</v>
      </c>
      <c r="H15" s="19" t="s">
        <v>191</v>
      </c>
      <c r="I15" s="19" t="s">
        <v>191</v>
      </c>
      <c r="J15" s="19" t="s">
        <v>191</v>
      </c>
      <c r="K15" s="22">
        <f t="shared" si="1"/>
        <v>333276</v>
      </c>
      <c r="L15" s="19">
        <v>63698</v>
      </c>
      <c r="M15" s="19" t="s">
        <v>191</v>
      </c>
      <c r="N15" s="19" t="s">
        <v>191</v>
      </c>
      <c r="O15" s="19" t="s">
        <v>191</v>
      </c>
      <c r="P15" s="22">
        <f t="shared" si="2"/>
        <v>63698</v>
      </c>
      <c r="Q15" s="19">
        <v>60359</v>
      </c>
      <c r="R15" s="19" t="s">
        <v>191</v>
      </c>
      <c r="S15" s="19" t="s">
        <v>191</v>
      </c>
      <c r="T15" s="19" t="s">
        <v>191</v>
      </c>
      <c r="U15" s="22">
        <f t="shared" si="3"/>
        <v>60359</v>
      </c>
    </row>
    <row r="16" spans="1:34" x14ac:dyDescent="0.2">
      <c r="A16" s="18" t="s">
        <v>68</v>
      </c>
      <c r="B16" s="19">
        <v>353129</v>
      </c>
      <c r="C16" s="19" t="s">
        <v>191</v>
      </c>
      <c r="D16" s="19" t="s">
        <v>191</v>
      </c>
      <c r="E16" s="19" t="s">
        <v>191</v>
      </c>
      <c r="F16" s="22">
        <f t="shared" si="0"/>
        <v>353129</v>
      </c>
      <c r="G16" s="19">
        <v>336884</v>
      </c>
      <c r="H16" s="19" t="s">
        <v>191</v>
      </c>
      <c r="I16" s="19" t="s">
        <v>191</v>
      </c>
      <c r="J16" s="19" t="s">
        <v>191</v>
      </c>
      <c r="K16" s="22">
        <f t="shared" si="1"/>
        <v>336884</v>
      </c>
      <c r="L16" s="19">
        <v>64829</v>
      </c>
      <c r="M16" s="19" t="s">
        <v>191</v>
      </c>
      <c r="N16" s="19" t="s">
        <v>191</v>
      </c>
      <c r="O16" s="19" t="s">
        <v>191</v>
      </c>
      <c r="P16" s="22">
        <f t="shared" si="2"/>
        <v>64829</v>
      </c>
      <c r="Q16" s="19">
        <v>61176</v>
      </c>
      <c r="R16" s="19" t="s">
        <v>191</v>
      </c>
      <c r="S16" s="19" t="s">
        <v>191</v>
      </c>
      <c r="T16" s="19" t="s">
        <v>191</v>
      </c>
      <c r="U16" s="22">
        <f t="shared" si="3"/>
        <v>61176</v>
      </c>
    </row>
    <row r="17" spans="1:21" x14ac:dyDescent="0.2">
      <c r="A17" s="18" t="s">
        <v>69</v>
      </c>
      <c r="B17" s="19">
        <v>355781</v>
      </c>
      <c r="C17" s="19" t="s">
        <v>191</v>
      </c>
      <c r="D17" s="19" t="s">
        <v>191</v>
      </c>
      <c r="E17" s="19" t="s">
        <v>191</v>
      </c>
      <c r="F17" s="22">
        <f t="shared" si="0"/>
        <v>355781</v>
      </c>
      <c r="G17" s="19">
        <v>340592</v>
      </c>
      <c r="H17" s="19" t="s">
        <v>191</v>
      </c>
      <c r="I17" s="19" t="s">
        <v>191</v>
      </c>
      <c r="J17" s="19" t="s">
        <v>191</v>
      </c>
      <c r="K17" s="22">
        <f t="shared" si="1"/>
        <v>340592</v>
      </c>
      <c r="L17" s="19">
        <v>65687</v>
      </c>
      <c r="M17" s="19" t="s">
        <v>191</v>
      </c>
      <c r="N17" s="19" t="s">
        <v>191</v>
      </c>
      <c r="O17" s="19" t="s">
        <v>191</v>
      </c>
      <c r="P17" s="22">
        <f t="shared" si="2"/>
        <v>65687</v>
      </c>
      <c r="Q17" s="19">
        <v>62350</v>
      </c>
      <c r="R17" s="19" t="s">
        <v>191</v>
      </c>
      <c r="S17" s="19" t="s">
        <v>191</v>
      </c>
      <c r="T17" s="19" t="s">
        <v>191</v>
      </c>
      <c r="U17" s="22">
        <f t="shared" si="3"/>
        <v>62350</v>
      </c>
    </row>
    <row r="18" spans="1:21" x14ac:dyDescent="0.2">
      <c r="A18" s="18" t="s">
        <v>70</v>
      </c>
      <c r="B18" s="19">
        <v>347829</v>
      </c>
      <c r="C18" s="19" t="s">
        <v>191</v>
      </c>
      <c r="D18" s="19" t="s">
        <v>191</v>
      </c>
      <c r="E18" s="19" t="s">
        <v>191</v>
      </c>
      <c r="F18" s="22">
        <f t="shared" si="0"/>
        <v>347829</v>
      </c>
      <c r="G18" s="19">
        <v>331091</v>
      </c>
      <c r="H18" s="19" t="s">
        <v>191</v>
      </c>
      <c r="I18" s="19" t="s">
        <v>191</v>
      </c>
      <c r="J18" s="19" t="s">
        <v>191</v>
      </c>
      <c r="K18" s="22">
        <f t="shared" si="1"/>
        <v>331091</v>
      </c>
      <c r="L18" s="19">
        <v>64099</v>
      </c>
      <c r="M18" s="19" t="s">
        <v>191</v>
      </c>
      <c r="N18" s="19" t="s">
        <v>191</v>
      </c>
      <c r="O18" s="19" t="s">
        <v>191</v>
      </c>
      <c r="P18" s="22">
        <f t="shared" si="2"/>
        <v>64099</v>
      </c>
      <c r="Q18" s="19">
        <v>59154</v>
      </c>
      <c r="R18" s="19" t="s">
        <v>191</v>
      </c>
      <c r="S18" s="19" t="s">
        <v>191</v>
      </c>
      <c r="T18" s="19" t="s">
        <v>191</v>
      </c>
      <c r="U18" s="22">
        <f t="shared" si="3"/>
        <v>59154</v>
      </c>
    </row>
    <row r="19" spans="1:21" x14ac:dyDescent="0.2">
      <c r="A19" s="18" t="s">
        <v>71</v>
      </c>
      <c r="B19" s="19">
        <v>345654</v>
      </c>
      <c r="C19" s="19" t="s">
        <v>191</v>
      </c>
      <c r="D19" s="19" t="s">
        <v>191</v>
      </c>
      <c r="E19" s="19" t="s">
        <v>191</v>
      </c>
      <c r="F19" s="22">
        <f t="shared" si="0"/>
        <v>345654</v>
      </c>
      <c r="G19" s="19">
        <v>329302</v>
      </c>
      <c r="H19" s="19" t="s">
        <v>191</v>
      </c>
      <c r="I19" s="19" t="s">
        <v>191</v>
      </c>
      <c r="J19" s="19" t="s">
        <v>191</v>
      </c>
      <c r="K19" s="22">
        <f t="shared" si="1"/>
        <v>329302</v>
      </c>
      <c r="L19" s="19">
        <v>63050</v>
      </c>
      <c r="M19" s="19" t="s">
        <v>191</v>
      </c>
      <c r="N19" s="19" t="s">
        <v>191</v>
      </c>
      <c r="O19" s="19" t="s">
        <v>191</v>
      </c>
      <c r="P19" s="22">
        <f t="shared" si="2"/>
        <v>63050</v>
      </c>
      <c r="Q19" s="19">
        <v>59358</v>
      </c>
      <c r="R19" s="19" t="s">
        <v>191</v>
      </c>
      <c r="S19" s="19" t="s">
        <v>191</v>
      </c>
      <c r="T19" s="19" t="s">
        <v>191</v>
      </c>
      <c r="U19" s="22">
        <f t="shared" si="3"/>
        <v>59358</v>
      </c>
    </row>
    <row r="20" spans="1:21" x14ac:dyDescent="0.2">
      <c r="A20" s="18" t="s">
        <v>72</v>
      </c>
      <c r="B20" s="19">
        <v>335031</v>
      </c>
      <c r="C20" s="19" t="s">
        <v>191</v>
      </c>
      <c r="D20" s="19" t="s">
        <v>191</v>
      </c>
      <c r="E20" s="19" t="s">
        <v>191</v>
      </c>
      <c r="F20" s="22">
        <f t="shared" si="0"/>
        <v>335031</v>
      </c>
      <c r="G20" s="19">
        <v>318853</v>
      </c>
      <c r="H20" s="19" t="s">
        <v>191</v>
      </c>
      <c r="I20" s="19" t="s">
        <v>191</v>
      </c>
      <c r="J20" s="19" t="s">
        <v>191</v>
      </c>
      <c r="K20" s="22">
        <f t="shared" si="1"/>
        <v>318853</v>
      </c>
      <c r="L20" s="19">
        <v>60662</v>
      </c>
      <c r="M20" s="19" t="s">
        <v>191</v>
      </c>
      <c r="N20" s="19" t="s">
        <v>191</v>
      </c>
      <c r="O20" s="19" t="s">
        <v>191</v>
      </c>
      <c r="P20" s="22">
        <f t="shared" si="2"/>
        <v>60662</v>
      </c>
      <c r="Q20" s="19">
        <v>56460</v>
      </c>
      <c r="R20" s="19" t="s">
        <v>191</v>
      </c>
      <c r="S20" s="19" t="s">
        <v>191</v>
      </c>
      <c r="T20" s="19" t="s">
        <v>191</v>
      </c>
      <c r="U20" s="22">
        <f t="shared" si="3"/>
        <v>56460</v>
      </c>
    </row>
    <row r="21" spans="1:21" x14ac:dyDescent="0.2">
      <c r="A21" s="18" t="s">
        <v>73</v>
      </c>
      <c r="B21" s="19">
        <v>335137</v>
      </c>
      <c r="C21" s="19" t="s">
        <v>191</v>
      </c>
      <c r="D21" s="19" t="s">
        <v>191</v>
      </c>
      <c r="E21" s="19" t="s">
        <v>191</v>
      </c>
      <c r="F21" s="22">
        <f t="shared" si="0"/>
        <v>335137</v>
      </c>
      <c r="G21" s="19">
        <v>318356</v>
      </c>
      <c r="H21" s="19" t="s">
        <v>191</v>
      </c>
      <c r="I21" s="19" t="s">
        <v>191</v>
      </c>
      <c r="J21" s="19" t="s">
        <v>191</v>
      </c>
      <c r="K21" s="22">
        <f t="shared" si="1"/>
        <v>318356</v>
      </c>
      <c r="L21" s="19">
        <v>61611</v>
      </c>
      <c r="M21" s="19" t="s">
        <v>191</v>
      </c>
      <c r="N21" s="19" t="s">
        <v>191</v>
      </c>
      <c r="O21" s="19" t="s">
        <v>191</v>
      </c>
      <c r="P21" s="22">
        <f t="shared" si="2"/>
        <v>61611</v>
      </c>
      <c r="Q21" s="19">
        <v>56636</v>
      </c>
      <c r="R21" s="19" t="s">
        <v>191</v>
      </c>
      <c r="S21" s="19" t="s">
        <v>191</v>
      </c>
      <c r="T21" s="19" t="s">
        <v>191</v>
      </c>
      <c r="U21" s="22">
        <f t="shared" si="3"/>
        <v>56636</v>
      </c>
    </row>
    <row r="22" spans="1:21" x14ac:dyDescent="0.2">
      <c r="A22" s="18" t="s">
        <v>74</v>
      </c>
      <c r="B22" s="19">
        <v>330951</v>
      </c>
      <c r="C22" s="19" t="s">
        <v>191</v>
      </c>
      <c r="D22" s="19" t="s">
        <v>191</v>
      </c>
      <c r="E22" s="19" t="s">
        <v>191</v>
      </c>
      <c r="F22" s="22">
        <f t="shared" si="0"/>
        <v>330951</v>
      </c>
      <c r="G22" s="19">
        <v>315287</v>
      </c>
      <c r="H22" s="19" t="s">
        <v>191</v>
      </c>
      <c r="I22" s="19" t="s">
        <v>191</v>
      </c>
      <c r="J22" s="19" t="s">
        <v>191</v>
      </c>
      <c r="K22" s="22">
        <f t="shared" si="1"/>
        <v>315287</v>
      </c>
      <c r="L22" s="19">
        <v>59618</v>
      </c>
      <c r="M22" s="19" t="s">
        <v>191</v>
      </c>
      <c r="N22" s="19" t="s">
        <v>191</v>
      </c>
      <c r="O22" s="19" t="s">
        <v>191</v>
      </c>
      <c r="P22" s="22">
        <f t="shared" si="2"/>
        <v>59618</v>
      </c>
      <c r="Q22" s="19">
        <v>54205</v>
      </c>
      <c r="R22" s="19" t="s">
        <v>191</v>
      </c>
      <c r="S22" s="19" t="s">
        <v>191</v>
      </c>
      <c r="T22" s="19" t="s">
        <v>191</v>
      </c>
      <c r="U22" s="22">
        <f t="shared" si="3"/>
        <v>54205</v>
      </c>
    </row>
    <row r="23" spans="1:21" x14ac:dyDescent="0.2">
      <c r="A23" s="18" t="s">
        <v>75</v>
      </c>
      <c r="B23" s="19">
        <v>339828</v>
      </c>
      <c r="C23" s="19" t="s">
        <v>191</v>
      </c>
      <c r="D23" s="19" t="s">
        <v>191</v>
      </c>
      <c r="E23" s="19" t="s">
        <v>191</v>
      </c>
      <c r="F23" s="22">
        <f t="shared" si="0"/>
        <v>339828</v>
      </c>
      <c r="G23" s="19">
        <v>324162</v>
      </c>
      <c r="H23" s="19" t="s">
        <v>191</v>
      </c>
      <c r="I23" s="19" t="s">
        <v>191</v>
      </c>
      <c r="J23" s="19" t="s">
        <v>191</v>
      </c>
      <c r="K23" s="22">
        <f t="shared" si="1"/>
        <v>324162</v>
      </c>
      <c r="L23" s="19">
        <v>60617</v>
      </c>
      <c r="M23" s="19" t="s">
        <v>191</v>
      </c>
      <c r="N23" s="19" t="s">
        <v>191</v>
      </c>
      <c r="O23" s="19" t="s">
        <v>191</v>
      </c>
      <c r="P23" s="22">
        <f t="shared" si="2"/>
        <v>60617</v>
      </c>
      <c r="Q23" s="19">
        <v>54422</v>
      </c>
      <c r="R23" s="19" t="s">
        <v>191</v>
      </c>
      <c r="S23" s="19" t="s">
        <v>191</v>
      </c>
      <c r="T23" s="19">
        <v>1</v>
      </c>
      <c r="U23" s="22">
        <f t="shared" si="3"/>
        <v>54423</v>
      </c>
    </row>
    <row r="24" spans="1:21" x14ac:dyDescent="0.2">
      <c r="A24" s="18" t="s">
        <v>76</v>
      </c>
      <c r="B24" s="19">
        <v>335314</v>
      </c>
      <c r="C24" s="19" t="s">
        <v>191</v>
      </c>
      <c r="D24" s="19" t="s">
        <v>191</v>
      </c>
      <c r="E24" s="19" t="s">
        <v>191</v>
      </c>
      <c r="F24" s="22">
        <f t="shared" si="0"/>
        <v>335314</v>
      </c>
      <c r="G24" s="19">
        <v>318408</v>
      </c>
      <c r="H24" s="19" t="s">
        <v>191</v>
      </c>
      <c r="I24" s="19" t="s">
        <v>191</v>
      </c>
      <c r="J24" s="19" t="s">
        <v>191</v>
      </c>
      <c r="K24" s="22">
        <f t="shared" si="1"/>
        <v>318408</v>
      </c>
      <c r="L24" s="19">
        <v>61673</v>
      </c>
      <c r="M24" s="19" t="s">
        <v>191</v>
      </c>
      <c r="N24" s="19" t="s">
        <v>191</v>
      </c>
      <c r="O24" s="19" t="s">
        <v>191</v>
      </c>
      <c r="P24" s="22">
        <f t="shared" si="2"/>
        <v>61673</v>
      </c>
      <c r="Q24" s="19">
        <v>54062</v>
      </c>
      <c r="R24" s="19" t="s">
        <v>191</v>
      </c>
      <c r="S24" s="19" t="s">
        <v>191</v>
      </c>
      <c r="T24" s="19" t="s">
        <v>191</v>
      </c>
      <c r="U24" s="22">
        <f t="shared" si="3"/>
        <v>54062</v>
      </c>
    </row>
    <row r="25" spans="1:21" x14ac:dyDescent="0.2">
      <c r="A25" s="18" t="s">
        <v>77</v>
      </c>
      <c r="B25" s="19">
        <v>344345</v>
      </c>
      <c r="C25" s="19" t="s">
        <v>191</v>
      </c>
      <c r="D25" s="19" t="s">
        <v>191</v>
      </c>
      <c r="E25" s="19" t="s">
        <v>191</v>
      </c>
      <c r="F25" s="22">
        <f t="shared" si="0"/>
        <v>344345</v>
      </c>
      <c r="G25" s="19">
        <v>328636</v>
      </c>
      <c r="H25" s="19" t="s">
        <v>191</v>
      </c>
      <c r="I25" s="19" t="s">
        <v>191</v>
      </c>
      <c r="J25" s="19" t="s">
        <v>191</v>
      </c>
      <c r="K25" s="22">
        <f t="shared" si="1"/>
        <v>328636</v>
      </c>
      <c r="L25" s="19">
        <v>65706</v>
      </c>
      <c r="M25" s="19" t="s">
        <v>191</v>
      </c>
      <c r="N25" s="19" t="s">
        <v>191</v>
      </c>
      <c r="O25" s="19" t="s">
        <v>191</v>
      </c>
      <c r="P25" s="22">
        <f t="shared" si="2"/>
        <v>65706</v>
      </c>
      <c r="Q25" s="19">
        <v>53652</v>
      </c>
      <c r="R25" s="19">
        <v>2</v>
      </c>
      <c r="S25" s="19" t="s">
        <v>191</v>
      </c>
      <c r="T25" s="19" t="s">
        <v>191</v>
      </c>
      <c r="U25" s="22">
        <f t="shared" si="3"/>
        <v>53654</v>
      </c>
    </row>
    <row r="26" spans="1:21" x14ac:dyDescent="0.2">
      <c r="A26" s="18" t="s">
        <v>78</v>
      </c>
      <c r="B26" s="19">
        <v>345342</v>
      </c>
      <c r="C26" s="19" t="s">
        <v>191</v>
      </c>
      <c r="D26" s="19" t="s">
        <v>191</v>
      </c>
      <c r="E26" s="19" t="s">
        <v>191</v>
      </c>
      <c r="F26" s="22">
        <f t="shared" si="0"/>
        <v>345342</v>
      </c>
      <c r="G26" s="19">
        <v>328364</v>
      </c>
      <c r="H26" s="19" t="s">
        <v>191</v>
      </c>
      <c r="I26" s="19" t="s">
        <v>191</v>
      </c>
      <c r="J26" s="19">
        <v>1</v>
      </c>
      <c r="K26" s="22">
        <f t="shared" si="1"/>
        <v>328365</v>
      </c>
      <c r="L26" s="19">
        <v>69419</v>
      </c>
      <c r="M26" s="19">
        <v>1</v>
      </c>
      <c r="N26" s="19" t="s">
        <v>191</v>
      </c>
      <c r="O26" s="19" t="s">
        <v>191</v>
      </c>
      <c r="P26" s="22">
        <f t="shared" si="2"/>
        <v>69420</v>
      </c>
      <c r="Q26" s="19">
        <v>50206</v>
      </c>
      <c r="R26" s="19">
        <v>15</v>
      </c>
      <c r="S26" s="19" t="s">
        <v>191</v>
      </c>
      <c r="T26" s="19">
        <v>1</v>
      </c>
      <c r="U26" s="22">
        <f t="shared" si="3"/>
        <v>50222</v>
      </c>
    </row>
    <row r="27" spans="1:21" x14ac:dyDescent="0.2">
      <c r="A27" s="18" t="s">
        <v>79</v>
      </c>
      <c r="B27" s="19">
        <v>340684</v>
      </c>
      <c r="C27" s="19">
        <v>54</v>
      </c>
      <c r="D27" s="19">
        <v>1</v>
      </c>
      <c r="E27" s="19">
        <v>1</v>
      </c>
      <c r="F27" s="22">
        <f t="shared" si="0"/>
        <v>340740</v>
      </c>
      <c r="G27" s="19">
        <v>323608</v>
      </c>
      <c r="H27" s="19">
        <v>271</v>
      </c>
      <c r="I27" s="19">
        <v>1</v>
      </c>
      <c r="J27" s="19">
        <v>1</v>
      </c>
      <c r="K27" s="22">
        <f t="shared" si="1"/>
        <v>323881</v>
      </c>
      <c r="L27" s="19">
        <v>76596</v>
      </c>
      <c r="M27" s="19">
        <v>37</v>
      </c>
      <c r="N27" s="19">
        <v>7</v>
      </c>
      <c r="O27" s="19" t="s">
        <v>191</v>
      </c>
      <c r="P27" s="22">
        <f t="shared" si="2"/>
        <v>76640</v>
      </c>
      <c r="Q27" s="19">
        <v>51280</v>
      </c>
      <c r="R27" s="19">
        <v>352</v>
      </c>
      <c r="S27" s="19">
        <v>6</v>
      </c>
      <c r="T27" s="19">
        <v>2</v>
      </c>
      <c r="U27" s="22">
        <f t="shared" si="3"/>
        <v>51640</v>
      </c>
    </row>
    <row r="28" spans="1:21" x14ac:dyDescent="0.2">
      <c r="A28" s="18" t="s">
        <v>80</v>
      </c>
      <c r="B28" s="19">
        <v>345908</v>
      </c>
      <c r="C28" s="19">
        <v>261</v>
      </c>
      <c r="D28" s="19" t="s">
        <v>191</v>
      </c>
      <c r="E28" s="19">
        <v>4</v>
      </c>
      <c r="F28" s="22">
        <f t="shared" si="0"/>
        <v>346173</v>
      </c>
      <c r="G28" s="19">
        <v>329671</v>
      </c>
      <c r="H28" s="19">
        <v>1102</v>
      </c>
      <c r="I28" s="19">
        <v>1</v>
      </c>
      <c r="J28" s="19">
        <v>5</v>
      </c>
      <c r="K28" s="22">
        <f t="shared" si="1"/>
        <v>330779</v>
      </c>
      <c r="L28" s="19">
        <v>82180</v>
      </c>
      <c r="M28" s="19">
        <v>161</v>
      </c>
      <c r="N28" s="19">
        <v>10</v>
      </c>
      <c r="O28" s="19">
        <v>1</v>
      </c>
      <c r="P28" s="22">
        <f t="shared" si="2"/>
        <v>82352</v>
      </c>
      <c r="Q28" s="19">
        <v>57494</v>
      </c>
      <c r="R28" s="19">
        <v>1179</v>
      </c>
      <c r="S28" s="19">
        <v>14</v>
      </c>
      <c r="T28" s="19">
        <v>8</v>
      </c>
      <c r="U28" s="22">
        <f t="shared" si="3"/>
        <v>58695</v>
      </c>
    </row>
    <row r="29" spans="1:21" x14ac:dyDescent="0.2">
      <c r="A29" s="18" t="s">
        <v>81</v>
      </c>
      <c r="B29" s="19">
        <v>350386</v>
      </c>
      <c r="C29" s="19">
        <v>758</v>
      </c>
      <c r="D29" s="19" t="s">
        <v>191</v>
      </c>
      <c r="E29" s="19">
        <v>13</v>
      </c>
      <c r="F29" s="22">
        <f t="shared" si="0"/>
        <v>351157</v>
      </c>
      <c r="G29" s="19">
        <v>333645</v>
      </c>
      <c r="H29" s="19">
        <v>2615</v>
      </c>
      <c r="I29" s="19">
        <v>5</v>
      </c>
      <c r="J29" s="19">
        <v>17</v>
      </c>
      <c r="K29" s="22">
        <f t="shared" si="1"/>
        <v>336282</v>
      </c>
      <c r="L29" s="19">
        <v>87404</v>
      </c>
      <c r="M29" s="19">
        <v>458</v>
      </c>
      <c r="N29" s="19">
        <v>13</v>
      </c>
      <c r="O29" s="19">
        <v>6</v>
      </c>
      <c r="P29" s="22">
        <f t="shared" si="2"/>
        <v>87881</v>
      </c>
      <c r="Q29" s="19">
        <v>65543</v>
      </c>
      <c r="R29" s="19">
        <v>2415</v>
      </c>
      <c r="S29" s="19">
        <v>16</v>
      </c>
      <c r="T29" s="19">
        <v>22</v>
      </c>
      <c r="U29" s="22">
        <f t="shared" si="3"/>
        <v>67996</v>
      </c>
    </row>
    <row r="30" spans="1:21" x14ac:dyDescent="0.2">
      <c r="A30" s="18" t="s">
        <v>82</v>
      </c>
      <c r="B30" s="19">
        <v>343174</v>
      </c>
      <c r="C30" s="19">
        <v>1701</v>
      </c>
      <c r="D30" s="19" t="s">
        <v>191</v>
      </c>
      <c r="E30" s="19">
        <v>18</v>
      </c>
      <c r="F30" s="22">
        <f t="shared" si="0"/>
        <v>344893</v>
      </c>
      <c r="G30" s="19">
        <v>326306</v>
      </c>
      <c r="H30" s="19">
        <v>5191</v>
      </c>
      <c r="I30" s="19">
        <v>5</v>
      </c>
      <c r="J30" s="19">
        <v>87</v>
      </c>
      <c r="K30" s="22">
        <f t="shared" si="1"/>
        <v>331589</v>
      </c>
      <c r="L30" s="19">
        <v>85788</v>
      </c>
      <c r="M30" s="19">
        <v>911</v>
      </c>
      <c r="N30" s="19">
        <v>12</v>
      </c>
      <c r="O30" s="19">
        <v>7</v>
      </c>
      <c r="P30" s="22">
        <f t="shared" si="2"/>
        <v>86718</v>
      </c>
      <c r="Q30" s="19">
        <v>67197</v>
      </c>
      <c r="R30" s="19">
        <v>4439</v>
      </c>
      <c r="S30" s="19">
        <v>24</v>
      </c>
      <c r="T30" s="19">
        <v>47</v>
      </c>
      <c r="U30" s="22">
        <f t="shared" si="3"/>
        <v>71707</v>
      </c>
    </row>
    <row r="31" spans="1:21" x14ac:dyDescent="0.2">
      <c r="A31" s="18" t="s">
        <v>83</v>
      </c>
      <c r="B31" s="19">
        <v>349206</v>
      </c>
      <c r="C31" s="19">
        <v>3384</v>
      </c>
      <c r="D31" s="19">
        <v>3</v>
      </c>
      <c r="E31" s="19">
        <v>49</v>
      </c>
      <c r="F31" s="22">
        <f t="shared" si="0"/>
        <v>352642</v>
      </c>
      <c r="G31" s="19">
        <v>328677</v>
      </c>
      <c r="H31" s="19">
        <v>9182</v>
      </c>
      <c r="I31" s="19">
        <v>5</v>
      </c>
      <c r="J31" s="19">
        <v>210</v>
      </c>
      <c r="K31" s="22">
        <f t="shared" si="1"/>
        <v>338074</v>
      </c>
      <c r="L31" s="19">
        <v>91390</v>
      </c>
      <c r="M31" s="19">
        <v>1665</v>
      </c>
      <c r="N31" s="19">
        <v>14</v>
      </c>
      <c r="O31" s="19">
        <v>32</v>
      </c>
      <c r="P31" s="22">
        <f t="shared" si="2"/>
        <v>93101</v>
      </c>
      <c r="Q31" s="19">
        <v>67307</v>
      </c>
      <c r="R31" s="19">
        <v>6594</v>
      </c>
      <c r="S31" s="19">
        <v>21</v>
      </c>
      <c r="T31" s="19">
        <v>103</v>
      </c>
      <c r="U31" s="22">
        <f t="shared" si="3"/>
        <v>74025</v>
      </c>
    </row>
    <row r="32" spans="1:21" x14ac:dyDescent="0.2">
      <c r="A32" s="18" t="s">
        <v>84</v>
      </c>
      <c r="B32" s="19">
        <v>355382</v>
      </c>
      <c r="C32" s="19">
        <v>6368</v>
      </c>
      <c r="D32" s="19">
        <v>2</v>
      </c>
      <c r="E32" s="19">
        <v>117</v>
      </c>
      <c r="F32" s="22">
        <f t="shared" si="0"/>
        <v>361869</v>
      </c>
      <c r="G32" s="19">
        <v>330300</v>
      </c>
      <c r="H32" s="19">
        <v>15502</v>
      </c>
      <c r="I32" s="19">
        <v>14</v>
      </c>
      <c r="J32" s="19">
        <v>423</v>
      </c>
      <c r="K32" s="22">
        <f t="shared" si="1"/>
        <v>346239</v>
      </c>
      <c r="L32" s="19">
        <v>101517</v>
      </c>
      <c r="M32" s="19">
        <v>2912</v>
      </c>
      <c r="N32" s="19">
        <v>19</v>
      </c>
      <c r="O32" s="19">
        <v>66</v>
      </c>
      <c r="P32" s="22">
        <f t="shared" si="2"/>
        <v>104514</v>
      </c>
      <c r="Q32" s="19">
        <v>70640</v>
      </c>
      <c r="R32" s="19">
        <v>10035</v>
      </c>
      <c r="S32" s="19">
        <v>33</v>
      </c>
      <c r="T32" s="19">
        <v>193</v>
      </c>
      <c r="U32" s="22">
        <f t="shared" si="3"/>
        <v>80901</v>
      </c>
    </row>
    <row r="33" spans="1:21" x14ac:dyDescent="0.2">
      <c r="A33" s="18" t="s">
        <v>85</v>
      </c>
      <c r="B33" s="19">
        <v>366483</v>
      </c>
      <c r="C33" s="19">
        <v>10874</v>
      </c>
      <c r="D33" s="19">
        <v>7</v>
      </c>
      <c r="E33" s="19">
        <v>249</v>
      </c>
      <c r="F33" s="22">
        <f t="shared" si="0"/>
        <v>377613</v>
      </c>
      <c r="G33" s="19">
        <v>335784</v>
      </c>
      <c r="H33" s="19">
        <v>25442</v>
      </c>
      <c r="I33" s="19">
        <v>18</v>
      </c>
      <c r="J33" s="19">
        <v>843</v>
      </c>
      <c r="K33" s="22">
        <f t="shared" si="1"/>
        <v>362087</v>
      </c>
      <c r="L33" s="19">
        <v>116595</v>
      </c>
      <c r="M33" s="19">
        <v>4812</v>
      </c>
      <c r="N33" s="19">
        <v>18</v>
      </c>
      <c r="O33" s="19">
        <v>118</v>
      </c>
      <c r="P33" s="22">
        <f t="shared" si="2"/>
        <v>121543</v>
      </c>
      <c r="Q33" s="19">
        <v>76172</v>
      </c>
      <c r="R33" s="19">
        <v>14696</v>
      </c>
      <c r="S33" s="19">
        <v>48</v>
      </c>
      <c r="T33" s="19">
        <v>401</v>
      </c>
      <c r="U33" s="22">
        <f t="shared" si="3"/>
        <v>91317</v>
      </c>
    </row>
    <row r="34" spans="1:21" x14ac:dyDescent="0.2">
      <c r="A34" s="18" t="s">
        <v>86</v>
      </c>
      <c r="B34" s="19">
        <v>355918</v>
      </c>
      <c r="C34" s="19">
        <v>15771</v>
      </c>
      <c r="D34" s="19">
        <v>8</v>
      </c>
      <c r="E34" s="19">
        <v>381</v>
      </c>
      <c r="F34" s="22">
        <f t="shared" si="0"/>
        <v>372078</v>
      </c>
      <c r="G34" s="19">
        <v>316804</v>
      </c>
      <c r="H34" s="19">
        <v>35001</v>
      </c>
      <c r="I34" s="19">
        <v>32</v>
      </c>
      <c r="J34" s="19">
        <v>1329</v>
      </c>
      <c r="K34" s="22">
        <f t="shared" si="1"/>
        <v>353166</v>
      </c>
      <c r="L34" s="19">
        <v>131607</v>
      </c>
      <c r="M34" s="19">
        <v>8116</v>
      </c>
      <c r="N34" s="19">
        <v>33</v>
      </c>
      <c r="O34" s="19">
        <v>269</v>
      </c>
      <c r="P34" s="22">
        <f t="shared" si="2"/>
        <v>140025</v>
      </c>
      <c r="Q34" s="19">
        <v>81682</v>
      </c>
      <c r="R34" s="19">
        <v>20812</v>
      </c>
      <c r="S34" s="19">
        <v>79</v>
      </c>
      <c r="T34" s="19">
        <v>621</v>
      </c>
      <c r="U34" s="22">
        <f t="shared" si="3"/>
        <v>103194</v>
      </c>
    </row>
    <row r="35" spans="1:21" x14ac:dyDescent="0.2">
      <c r="A35" s="18" t="s">
        <v>87</v>
      </c>
      <c r="B35" s="19">
        <v>353947</v>
      </c>
      <c r="C35" s="19">
        <v>24456</v>
      </c>
      <c r="D35" s="19">
        <v>16</v>
      </c>
      <c r="E35" s="19">
        <v>662</v>
      </c>
      <c r="F35" s="22">
        <f t="shared" si="0"/>
        <v>379081</v>
      </c>
      <c r="G35" s="19">
        <v>307923</v>
      </c>
      <c r="H35" s="19">
        <v>50219</v>
      </c>
      <c r="I35" s="19">
        <v>55</v>
      </c>
      <c r="J35" s="19">
        <v>2059</v>
      </c>
      <c r="K35" s="22">
        <f t="shared" si="1"/>
        <v>360256</v>
      </c>
      <c r="L35" s="19">
        <v>131906</v>
      </c>
      <c r="M35" s="19">
        <v>11515</v>
      </c>
      <c r="N35" s="19">
        <v>45</v>
      </c>
      <c r="O35" s="19">
        <v>377</v>
      </c>
      <c r="P35" s="22">
        <f t="shared" si="2"/>
        <v>143843</v>
      </c>
      <c r="Q35" s="19">
        <v>83071</v>
      </c>
      <c r="R35" s="19">
        <v>27009</v>
      </c>
      <c r="S35" s="19">
        <v>105</v>
      </c>
      <c r="T35" s="19">
        <v>980</v>
      </c>
      <c r="U35" s="22">
        <f t="shared" si="3"/>
        <v>111165</v>
      </c>
    </row>
    <row r="36" spans="1:21" x14ac:dyDescent="0.2">
      <c r="A36" s="18" t="s">
        <v>88</v>
      </c>
      <c r="B36" s="19">
        <v>350471</v>
      </c>
      <c r="C36" s="19">
        <v>36037</v>
      </c>
      <c r="D36" s="19">
        <v>15</v>
      </c>
      <c r="E36" s="19">
        <v>1052</v>
      </c>
      <c r="F36" s="22">
        <f t="shared" si="0"/>
        <v>387575</v>
      </c>
      <c r="G36" s="19">
        <v>296436</v>
      </c>
      <c r="H36" s="19">
        <v>69649</v>
      </c>
      <c r="I36" s="19">
        <v>63</v>
      </c>
      <c r="J36" s="19">
        <v>3029</v>
      </c>
      <c r="K36" s="22">
        <f t="shared" si="1"/>
        <v>369177</v>
      </c>
      <c r="L36" s="19">
        <v>131011</v>
      </c>
      <c r="M36" s="19">
        <v>15674</v>
      </c>
      <c r="N36" s="19">
        <v>40</v>
      </c>
      <c r="O36" s="19">
        <v>601</v>
      </c>
      <c r="P36" s="22">
        <f t="shared" si="2"/>
        <v>147326</v>
      </c>
      <c r="Q36" s="19">
        <v>81679</v>
      </c>
      <c r="R36" s="19">
        <v>33108</v>
      </c>
      <c r="S36" s="19">
        <v>125</v>
      </c>
      <c r="T36" s="19">
        <v>1304</v>
      </c>
      <c r="U36" s="22">
        <f t="shared" si="3"/>
        <v>116216</v>
      </c>
    </row>
    <row r="37" spans="1:21" x14ac:dyDescent="0.2">
      <c r="A37" s="18" t="s">
        <v>89</v>
      </c>
      <c r="B37" s="19">
        <v>328649</v>
      </c>
      <c r="C37" s="19">
        <v>48834</v>
      </c>
      <c r="D37" s="19">
        <v>25</v>
      </c>
      <c r="E37" s="19">
        <v>1582</v>
      </c>
      <c r="F37" s="22">
        <f t="shared" si="0"/>
        <v>379090</v>
      </c>
      <c r="G37" s="19">
        <v>268116</v>
      </c>
      <c r="H37" s="19">
        <v>88044</v>
      </c>
      <c r="I37" s="19">
        <v>104</v>
      </c>
      <c r="J37" s="19">
        <v>3972</v>
      </c>
      <c r="K37" s="22">
        <f t="shared" si="1"/>
        <v>360236</v>
      </c>
      <c r="L37" s="19">
        <v>123061</v>
      </c>
      <c r="M37" s="19">
        <v>19861</v>
      </c>
      <c r="N37" s="19">
        <v>66</v>
      </c>
      <c r="O37" s="19">
        <v>920</v>
      </c>
      <c r="P37" s="22">
        <f t="shared" si="2"/>
        <v>143908</v>
      </c>
      <c r="Q37" s="19">
        <v>76867</v>
      </c>
      <c r="R37" s="19">
        <v>38996</v>
      </c>
      <c r="S37" s="19">
        <v>144</v>
      </c>
      <c r="T37" s="19">
        <v>1760</v>
      </c>
      <c r="U37" s="22">
        <f t="shared" si="3"/>
        <v>117767</v>
      </c>
    </row>
    <row r="38" spans="1:21" x14ac:dyDescent="0.2">
      <c r="A38" s="18" t="s">
        <v>90</v>
      </c>
      <c r="B38" s="19">
        <v>300793</v>
      </c>
      <c r="C38" s="19">
        <v>63755</v>
      </c>
      <c r="D38" s="19">
        <v>48</v>
      </c>
      <c r="E38" s="19">
        <v>2292</v>
      </c>
      <c r="F38" s="22">
        <f t="shared" si="0"/>
        <v>366888</v>
      </c>
      <c r="G38" s="19">
        <v>238481</v>
      </c>
      <c r="H38" s="19">
        <v>105735</v>
      </c>
      <c r="I38" s="19">
        <v>148</v>
      </c>
      <c r="J38" s="19">
        <v>5450</v>
      </c>
      <c r="K38" s="22">
        <f t="shared" si="1"/>
        <v>349814</v>
      </c>
      <c r="L38" s="19">
        <v>118560</v>
      </c>
      <c r="M38" s="19">
        <v>24993</v>
      </c>
      <c r="N38" s="19">
        <v>61</v>
      </c>
      <c r="O38" s="19">
        <v>1229</v>
      </c>
      <c r="P38" s="22">
        <f t="shared" si="2"/>
        <v>144843</v>
      </c>
      <c r="Q38" s="19">
        <v>73277</v>
      </c>
      <c r="R38" s="19">
        <v>43666</v>
      </c>
      <c r="S38" s="19">
        <v>156</v>
      </c>
      <c r="T38" s="19">
        <v>2246</v>
      </c>
      <c r="U38" s="22">
        <f t="shared" si="3"/>
        <v>119345</v>
      </c>
    </row>
    <row r="39" spans="1:21" x14ac:dyDescent="0.2">
      <c r="A39" s="18" t="s">
        <v>91</v>
      </c>
      <c r="B39" s="19">
        <v>283664</v>
      </c>
      <c r="C39" s="19">
        <v>83503</v>
      </c>
      <c r="D39" s="19">
        <v>47</v>
      </c>
      <c r="E39" s="19">
        <v>3245</v>
      </c>
      <c r="F39" s="22">
        <f t="shared" si="0"/>
        <v>370459</v>
      </c>
      <c r="G39" s="19">
        <v>218599</v>
      </c>
      <c r="H39" s="19">
        <v>128720</v>
      </c>
      <c r="I39" s="19">
        <v>185</v>
      </c>
      <c r="J39" s="19">
        <v>6914</v>
      </c>
      <c r="K39" s="22">
        <f t="shared" si="1"/>
        <v>354418</v>
      </c>
      <c r="L39" s="19">
        <v>111577</v>
      </c>
      <c r="M39" s="19">
        <v>29923</v>
      </c>
      <c r="N39" s="19">
        <v>72</v>
      </c>
      <c r="O39" s="19">
        <v>1549</v>
      </c>
      <c r="P39" s="22">
        <f t="shared" si="2"/>
        <v>143121</v>
      </c>
      <c r="Q39" s="19">
        <v>68831</v>
      </c>
      <c r="R39" s="19">
        <v>48610</v>
      </c>
      <c r="S39" s="19">
        <v>202</v>
      </c>
      <c r="T39" s="19">
        <v>2647</v>
      </c>
      <c r="U39" s="22">
        <f t="shared" si="3"/>
        <v>120290</v>
      </c>
    </row>
    <row r="40" spans="1:21" x14ac:dyDescent="0.2">
      <c r="A40" s="18" t="s">
        <v>92</v>
      </c>
      <c r="B40" s="19">
        <v>273254</v>
      </c>
      <c r="C40" s="19">
        <v>106562</v>
      </c>
      <c r="D40" s="19">
        <v>57</v>
      </c>
      <c r="E40" s="19">
        <v>4469</v>
      </c>
      <c r="F40" s="22">
        <f t="shared" si="0"/>
        <v>384342</v>
      </c>
      <c r="G40" s="19">
        <v>206269</v>
      </c>
      <c r="H40" s="19">
        <v>153173</v>
      </c>
      <c r="I40" s="19">
        <v>234</v>
      </c>
      <c r="J40" s="19">
        <v>9089</v>
      </c>
      <c r="K40" s="22">
        <f t="shared" si="1"/>
        <v>368765</v>
      </c>
      <c r="L40" s="19">
        <v>103867</v>
      </c>
      <c r="M40" s="19">
        <v>35185</v>
      </c>
      <c r="N40" s="19">
        <v>92</v>
      </c>
      <c r="O40" s="19">
        <v>1983</v>
      </c>
      <c r="P40" s="22">
        <f t="shared" si="2"/>
        <v>141127</v>
      </c>
      <c r="Q40" s="19">
        <v>63953</v>
      </c>
      <c r="R40" s="19">
        <v>53668</v>
      </c>
      <c r="S40" s="19">
        <v>270</v>
      </c>
      <c r="T40" s="19">
        <v>3064</v>
      </c>
      <c r="U40" s="22">
        <f t="shared" si="3"/>
        <v>120955</v>
      </c>
    </row>
    <row r="41" spans="1:21" x14ac:dyDescent="0.2">
      <c r="A41" s="18" t="s">
        <v>93</v>
      </c>
      <c r="B41" s="19">
        <v>257485</v>
      </c>
      <c r="C41" s="19">
        <v>128019</v>
      </c>
      <c r="D41" s="19">
        <v>106</v>
      </c>
      <c r="E41" s="19">
        <v>6070</v>
      </c>
      <c r="F41" s="22">
        <f t="shared" si="0"/>
        <v>391680</v>
      </c>
      <c r="G41" s="19">
        <v>192875</v>
      </c>
      <c r="H41" s="19">
        <v>175103</v>
      </c>
      <c r="I41" s="19">
        <v>329</v>
      </c>
      <c r="J41" s="19">
        <v>11356</v>
      </c>
      <c r="K41" s="22">
        <f t="shared" si="1"/>
        <v>379663</v>
      </c>
      <c r="L41" s="19">
        <v>98673</v>
      </c>
      <c r="M41" s="19">
        <v>40516</v>
      </c>
      <c r="N41" s="19">
        <v>121</v>
      </c>
      <c r="O41" s="19">
        <v>2286</v>
      </c>
      <c r="P41" s="22">
        <f t="shared" si="2"/>
        <v>141596</v>
      </c>
      <c r="Q41" s="19">
        <v>59639</v>
      </c>
      <c r="R41" s="19">
        <v>57021</v>
      </c>
      <c r="S41" s="19">
        <v>299</v>
      </c>
      <c r="T41" s="19">
        <v>3492</v>
      </c>
      <c r="U41" s="22">
        <f t="shared" si="3"/>
        <v>120451</v>
      </c>
    </row>
    <row r="42" spans="1:21" x14ac:dyDescent="0.2">
      <c r="A42" s="18" t="s">
        <v>94</v>
      </c>
      <c r="B42" s="19">
        <v>248346</v>
      </c>
      <c r="C42" s="19">
        <v>151148</v>
      </c>
      <c r="D42" s="19">
        <v>144</v>
      </c>
      <c r="E42" s="19">
        <v>8043</v>
      </c>
      <c r="F42" s="22">
        <f t="shared" si="0"/>
        <v>407681</v>
      </c>
      <c r="G42" s="19">
        <v>185084</v>
      </c>
      <c r="H42" s="19">
        <v>196007</v>
      </c>
      <c r="I42" s="19">
        <v>449</v>
      </c>
      <c r="J42" s="19">
        <v>14047</v>
      </c>
      <c r="K42" s="22">
        <f t="shared" si="1"/>
        <v>395587</v>
      </c>
      <c r="L42" s="19">
        <v>90057</v>
      </c>
      <c r="M42" s="19">
        <v>45376</v>
      </c>
      <c r="N42" s="19">
        <v>138</v>
      </c>
      <c r="O42" s="19">
        <v>2644</v>
      </c>
      <c r="P42" s="22">
        <f t="shared" si="2"/>
        <v>138215</v>
      </c>
      <c r="Q42" s="19">
        <v>55332</v>
      </c>
      <c r="R42" s="19">
        <v>59222</v>
      </c>
      <c r="S42" s="19">
        <v>357</v>
      </c>
      <c r="T42" s="19">
        <v>4115</v>
      </c>
      <c r="U42" s="22">
        <f t="shared" si="3"/>
        <v>119026</v>
      </c>
    </row>
    <row r="43" spans="1:21" x14ac:dyDescent="0.2">
      <c r="A43" s="18" t="s">
        <v>95</v>
      </c>
      <c r="B43" s="19">
        <v>256698</v>
      </c>
      <c r="C43" s="19">
        <v>183512</v>
      </c>
      <c r="D43" s="19">
        <v>171</v>
      </c>
      <c r="E43" s="19">
        <v>10769</v>
      </c>
      <c r="F43" s="22">
        <f t="shared" si="0"/>
        <v>451150</v>
      </c>
      <c r="G43" s="19">
        <v>190755</v>
      </c>
      <c r="H43" s="19">
        <v>228927</v>
      </c>
      <c r="I43" s="19">
        <v>548</v>
      </c>
      <c r="J43" s="19">
        <v>17979</v>
      </c>
      <c r="K43" s="22">
        <f t="shared" si="1"/>
        <v>438209</v>
      </c>
      <c r="L43" s="19">
        <v>86644</v>
      </c>
      <c r="M43" s="19">
        <v>50923</v>
      </c>
      <c r="N43" s="19">
        <v>135</v>
      </c>
      <c r="O43" s="19">
        <v>3096</v>
      </c>
      <c r="P43" s="22">
        <f t="shared" si="2"/>
        <v>140798</v>
      </c>
      <c r="Q43" s="19">
        <v>53324</v>
      </c>
      <c r="R43" s="19">
        <v>63323</v>
      </c>
      <c r="S43" s="19">
        <v>346</v>
      </c>
      <c r="T43" s="19">
        <v>4737</v>
      </c>
      <c r="U43" s="22">
        <f t="shared" si="3"/>
        <v>121730</v>
      </c>
    </row>
    <row r="44" spans="1:21" x14ac:dyDescent="0.2">
      <c r="A44" s="18" t="s">
        <v>96</v>
      </c>
      <c r="B44" s="19">
        <v>236217</v>
      </c>
      <c r="C44" s="19">
        <v>196604</v>
      </c>
      <c r="D44" s="19">
        <v>238</v>
      </c>
      <c r="E44" s="19">
        <v>13019</v>
      </c>
      <c r="F44" s="22">
        <f t="shared" si="0"/>
        <v>446078</v>
      </c>
      <c r="G44" s="19">
        <v>177166</v>
      </c>
      <c r="H44" s="19">
        <v>235986</v>
      </c>
      <c r="I44" s="19">
        <v>792</v>
      </c>
      <c r="J44" s="19">
        <v>21014</v>
      </c>
      <c r="K44" s="22">
        <f t="shared" si="1"/>
        <v>434958</v>
      </c>
      <c r="L44" s="19">
        <v>79303</v>
      </c>
      <c r="M44" s="19">
        <v>54852</v>
      </c>
      <c r="N44" s="19">
        <v>161</v>
      </c>
      <c r="O44" s="19">
        <v>3586</v>
      </c>
      <c r="P44" s="22">
        <f t="shared" si="2"/>
        <v>137902</v>
      </c>
      <c r="Q44" s="19">
        <v>49665</v>
      </c>
      <c r="R44" s="19">
        <v>65122</v>
      </c>
      <c r="S44" s="19">
        <v>446</v>
      </c>
      <c r="T44" s="19">
        <v>5149</v>
      </c>
      <c r="U44" s="22">
        <f t="shared" si="3"/>
        <v>120382</v>
      </c>
    </row>
    <row r="45" spans="1:21" x14ac:dyDescent="0.2">
      <c r="A45" s="18" t="s">
        <v>97</v>
      </c>
      <c r="B45" s="19">
        <v>229450</v>
      </c>
      <c r="C45" s="19">
        <v>215390</v>
      </c>
      <c r="D45" s="19">
        <v>315</v>
      </c>
      <c r="E45" s="19">
        <v>15578</v>
      </c>
      <c r="F45" s="22">
        <f t="shared" si="0"/>
        <v>460733</v>
      </c>
      <c r="G45" s="19">
        <v>169700</v>
      </c>
      <c r="H45" s="19">
        <v>252244</v>
      </c>
      <c r="I45" s="19">
        <v>883</v>
      </c>
      <c r="J45" s="19">
        <v>24973</v>
      </c>
      <c r="K45" s="22">
        <f t="shared" si="1"/>
        <v>447800</v>
      </c>
      <c r="L45" s="19">
        <v>74831</v>
      </c>
      <c r="M45" s="19">
        <v>57689</v>
      </c>
      <c r="N45" s="19">
        <v>174</v>
      </c>
      <c r="O45" s="19">
        <v>3981</v>
      </c>
      <c r="P45" s="22">
        <f t="shared" si="2"/>
        <v>136675</v>
      </c>
      <c r="Q45" s="19">
        <v>46884</v>
      </c>
      <c r="R45" s="19">
        <v>67204</v>
      </c>
      <c r="S45" s="19">
        <v>537</v>
      </c>
      <c r="T45" s="19">
        <v>5665</v>
      </c>
      <c r="U45" s="22">
        <f t="shared" si="3"/>
        <v>120290</v>
      </c>
    </row>
    <row r="46" spans="1:21" x14ac:dyDescent="0.2">
      <c r="A46" s="18" t="s">
        <v>98</v>
      </c>
      <c r="B46" s="19">
        <v>213312</v>
      </c>
      <c r="C46" s="19">
        <v>222032</v>
      </c>
      <c r="D46" s="19">
        <v>366</v>
      </c>
      <c r="E46" s="19">
        <v>17887</v>
      </c>
      <c r="F46" s="22">
        <f t="shared" si="0"/>
        <v>453597</v>
      </c>
      <c r="G46" s="19">
        <v>158350</v>
      </c>
      <c r="H46" s="19">
        <v>254424</v>
      </c>
      <c r="I46" s="19">
        <v>1116</v>
      </c>
      <c r="J46" s="19">
        <v>27601</v>
      </c>
      <c r="K46" s="22">
        <f t="shared" si="1"/>
        <v>441491</v>
      </c>
      <c r="L46" s="19">
        <v>68145</v>
      </c>
      <c r="M46" s="19">
        <v>58607</v>
      </c>
      <c r="N46" s="19">
        <v>200</v>
      </c>
      <c r="O46" s="19">
        <v>4184</v>
      </c>
      <c r="P46" s="22">
        <f t="shared" si="2"/>
        <v>131136</v>
      </c>
      <c r="Q46" s="19">
        <v>43350</v>
      </c>
      <c r="R46" s="19">
        <v>66693</v>
      </c>
      <c r="S46" s="19">
        <v>558</v>
      </c>
      <c r="T46" s="19">
        <v>6200</v>
      </c>
      <c r="U46" s="22">
        <f t="shared" si="3"/>
        <v>116801</v>
      </c>
    </row>
    <row r="47" spans="1:21" x14ac:dyDescent="0.2">
      <c r="A47" s="18" t="s">
        <v>99</v>
      </c>
      <c r="B47" s="19">
        <v>198664</v>
      </c>
      <c r="C47" s="19">
        <v>227212</v>
      </c>
      <c r="D47" s="19">
        <v>422</v>
      </c>
      <c r="E47" s="19">
        <v>19622</v>
      </c>
      <c r="F47" s="22">
        <f t="shared" si="0"/>
        <v>445920</v>
      </c>
      <c r="G47" s="19">
        <v>148359</v>
      </c>
      <c r="H47" s="19">
        <v>259633</v>
      </c>
      <c r="I47" s="19">
        <v>1260</v>
      </c>
      <c r="J47" s="19">
        <v>29815</v>
      </c>
      <c r="K47" s="22">
        <f t="shared" si="1"/>
        <v>439067</v>
      </c>
      <c r="L47" s="19">
        <v>63042</v>
      </c>
      <c r="M47" s="19">
        <v>57942</v>
      </c>
      <c r="N47" s="19">
        <v>236</v>
      </c>
      <c r="O47" s="19">
        <v>4469</v>
      </c>
      <c r="P47" s="22">
        <f t="shared" si="2"/>
        <v>125689</v>
      </c>
      <c r="Q47" s="19">
        <v>41316</v>
      </c>
      <c r="R47" s="19">
        <v>65763</v>
      </c>
      <c r="S47" s="19">
        <v>611</v>
      </c>
      <c r="T47" s="19">
        <v>6556</v>
      </c>
      <c r="U47" s="22">
        <f t="shared" si="3"/>
        <v>114246</v>
      </c>
    </row>
    <row r="48" spans="1:21" x14ac:dyDescent="0.2">
      <c r="A48" s="18" t="s">
        <v>100</v>
      </c>
      <c r="B48" s="19">
        <v>184269</v>
      </c>
      <c r="C48" s="19">
        <v>224885</v>
      </c>
      <c r="D48" s="19">
        <v>470</v>
      </c>
      <c r="E48" s="19">
        <v>21217</v>
      </c>
      <c r="F48" s="22">
        <f t="shared" si="0"/>
        <v>430841</v>
      </c>
      <c r="G48" s="19">
        <v>136129</v>
      </c>
      <c r="H48" s="19">
        <v>254790</v>
      </c>
      <c r="I48" s="19">
        <v>1482</v>
      </c>
      <c r="J48" s="19">
        <v>32191</v>
      </c>
      <c r="K48" s="22">
        <f t="shared" si="1"/>
        <v>424592</v>
      </c>
      <c r="L48" s="19">
        <v>59083</v>
      </c>
      <c r="M48" s="19">
        <v>59777</v>
      </c>
      <c r="N48" s="19">
        <v>258</v>
      </c>
      <c r="O48" s="19">
        <v>4875</v>
      </c>
      <c r="P48" s="22">
        <f t="shared" si="2"/>
        <v>123993</v>
      </c>
      <c r="Q48" s="19">
        <v>38493</v>
      </c>
      <c r="R48" s="19">
        <v>66395</v>
      </c>
      <c r="S48" s="19">
        <v>725</v>
      </c>
      <c r="T48" s="19">
        <v>7027</v>
      </c>
      <c r="U48" s="22">
        <f t="shared" si="3"/>
        <v>112640</v>
      </c>
    </row>
    <row r="49" spans="1:21" x14ac:dyDescent="0.2">
      <c r="A49" s="18" t="s">
        <v>101</v>
      </c>
      <c r="B49" s="19">
        <v>174890</v>
      </c>
      <c r="C49" s="19">
        <v>231567</v>
      </c>
      <c r="D49" s="19">
        <v>516</v>
      </c>
      <c r="E49" s="19">
        <v>23217</v>
      </c>
      <c r="F49" s="22">
        <f t="shared" si="0"/>
        <v>430190</v>
      </c>
      <c r="G49" s="19">
        <v>129691</v>
      </c>
      <c r="H49" s="19">
        <v>258027</v>
      </c>
      <c r="I49" s="19">
        <v>1812</v>
      </c>
      <c r="J49" s="19">
        <v>35159</v>
      </c>
      <c r="K49" s="22">
        <f t="shared" si="1"/>
        <v>424689</v>
      </c>
      <c r="L49" s="19">
        <v>54562</v>
      </c>
      <c r="M49" s="19">
        <v>58470</v>
      </c>
      <c r="N49" s="19">
        <v>280</v>
      </c>
      <c r="O49" s="19">
        <v>5196</v>
      </c>
      <c r="P49" s="22">
        <f t="shared" si="2"/>
        <v>118508</v>
      </c>
      <c r="Q49" s="19">
        <v>35766</v>
      </c>
      <c r="R49" s="19">
        <v>65743</v>
      </c>
      <c r="S49" s="19">
        <v>849</v>
      </c>
      <c r="T49" s="19">
        <v>7780</v>
      </c>
      <c r="U49" s="22">
        <f t="shared" si="3"/>
        <v>110138</v>
      </c>
    </row>
    <row r="50" spans="1:21" x14ac:dyDescent="0.2">
      <c r="A50" s="18" t="s">
        <v>102</v>
      </c>
      <c r="B50" s="19">
        <v>168307</v>
      </c>
      <c r="C50" s="19">
        <v>236733</v>
      </c>
      <c r="D50" s="19">
        <v>609</v>
      </c>
      <c r="E50" s="19">
        <v>26365</v>
      </c>
      <c r="F50" s="22">
        <f t="shared" si="0"/>
        <v>432014</v>
      </c>
      <c r="G50" s="19">
        <v>124741</v>
      </c>
      <c r="H50" s="19">
        <v>261471</v>
      </c>
      <c r="I50" s="19">
        <v>2084</v>
      </c>
      <c r="J50" s="19">
        <v>38848</v>
      </c>
      <c r="K50" s="22">
        <f t="shared" si="1"/>
        <v>427144</v>
      </c>
      <c r="L50" s="19">
        <v>50322</v>
      </c>
      <c r="M50" s="19">
        <v>59180</v>
      </c>
      <c r="N50" s="19">
        <v>269</v>
      </c>
      <c r="O50" s="19">
        <v>5454</v>
      </c>
      <c r="P50" s="22">
        <f t="shared" si="2"/>
        <v>115225</v>
      </c>
      <c r="Q50" s="19">
        <v>34062</v>
      </c>
      <c r="R50" s="19">
        <v>65871</v>
      </c>
      <c r="S50" s="19">
        <v>904</v>
      </c>
      <c r="T50" s="19">
        <v>8238</v>
      </c>
      <c r="U50" s="22">
        <f t="shared" si="3"/>
        <v>109075</v>
      </c>
    </row>
    <row r="51" spans="1:21" x14ac:dyDescent="0.2">
      <c r="A51" s="18" t="s">
        <v>103</v>
      </c>
      <c r="B51" s="19">
        <v>165928</v>
      </c>
      <c r="C51" s="19">
        <v>245078</v>
      </c>
      <c r="D51" s="19">
        <v>684</v>
      </c>
      <c r="E51" s="19">
        <v>29221</v>
      </c>
      <c r="F51" s="22">
        <f t="shared" si="0"/>
        <v>440911</v>
      </c>
      <c r="G51" s="19">
        <v>120813</v>
      </c>
      <c r="H51" s="19">
        <v>270685</v>
      </c>
      <c r="I51" s="19">
        <v>2478</v>
      </c>
      <c r="J51" s="19">
        <v>43292</v>
      </c>
      <c r="K51" s="22">
        <f t="shared" si="1"/>
        <v>437268</v>
      </c>
      <c r="L51" s="19">
        <v>47675</v>
      </c>
      <c r="M51" s="19">
        <v>59252</v>
      </c>
      <c r="N51" s="19">
        <v>286</v>
      </c>
      <c r="O51" s="19">
        <v>6105</v>
      </c>
      <c r="P51" s="22">
        <f t="shared" si="2"/>
        <v>113318</v>
      </c>
      <c r="Q51" s="19">
        <v>31962</v>
      </c>
      <c r="R51" s="19">
        <v>65721</v>
      </c>
      <c r="S51" s="19">
        <v>1012</v>
      </c>
      <c r="T51" s="19">
        <v>9102</v>
      </c>
      <c r="U51" s="22">
        <f t="shared" si="3"/>
        <v>107797</v>
      </c>
    </row>
    <row r="52" spans="1:21" x14ac:dyDescent="0.2">
      <c r="A52" s="18" t="s">
        <v>104</v>
      </c>
      <c r="B52" s="19">
        <v>157457</v>
      </c>
      <c r="C52" s="19">
        <v>245052</v>
      </c>
      <c r="D52" s="19">
        <v>797</v>
      </c>
      <c r="E52" s="19">
        <v>31257</v>
      </c>
      <c r="F52" s="22">
        <f t="shared" si="0"/>
        <v>434563</v>
      </c>
      <c r="G52" s="19">
        <v>115999</v>
      </c>
      <c r="H52" s="19">
        <v>270813</v>
      </c>
      <c r="I52" s="19">
        <v>2967</v>
      </c>
      <c r="J52" s="19">
        <v>46031</v>
      </c>
      <c r="K52" s="22">
        <f t="shared" si="1"/>
        <v>435810</v>
      </c>
      <c r="L52" s="19">
        <v>43748</v>
      </c>
      <c r="M52" s="19">
        <v>59371</v>
      </c>
      <c r="N52" s="19">
        <v>296</v>
      </c>
      <c r="O52" s="19">
        <v>6561</v>
      </c>
      <c r="P52" s="22">
        <f t="shared" si="2"/>
        <v>109976</v>
      </c>
      <c r="Q52" s="19">
        <v>29517</v>
      </c>
      <c r="R52" s="19">
        <v>65993</v>
      </c>
      <c r="S52" s="19">
        <v>1171</v>
      </c>
      <c r="T52" s="19">
        <v>9712</v>
      </c>
      <c r="U52" s="22">
        <f t="shared" si="3"/>
        <v>106393</v>
      </c>
    </row>
    <row r="53" spans="1:21" x14ac:dyDescent="0.2">
      <c r="A53" s="18" t="s">
        <v>105</v>
      </c>
      <c r="B53" s="19">
        <v>150783</v>
      </c>
      <c r="C53" s="19">
        <v>247809</v>
      </c>
      <c r="D53" s="19">
        <v>937</v>
      </c>
      <c r="E53" s="19">
        <v>33679</v>
      </c>
      <c r="F53" s="22">
        <f t="shared" si="0"/>
        <v>433208</v>
      </c>
      <c r="G53" s="19">
        <v>110930</v>
      </c>
      <c r="H53" s="19">
        <v>272332</v>
      </c>
      <c r="I53" s="19">
        <v>3313</v>
      </c>
      <c r="J53" s="19">
        <v>49506</v>
      </c>
      <c r="K53" s="22">
        <f t="shared" si="1"/>
        <v>436081</v>
      </c>
      <c r="L53" s="19">
        <v>42928</v>
      </c>
      <c r="M53" s="19">
        <v>61269</v>
      </c>
      <c r="N53" s="19">
        <v>364</v>
      </c>
      <c r="O53" s="19">
        <v>7312</v>
      </c>
      <c r="P53" s="22">
        <f t="shared" si="2"/>
        <v>111873</v>
      </c>
      <c r="Q53" s="19">
        <v>28950</v>
      </c>
      <c r="R53" s="19">
        <v>66177</v>
      </c>
      <c r="S53" s="19">
        <v>1292</v>
      </c>
      <c r="T53" s="19">
        <v>10420</v>
      </c>
      <c r="U53" s="22">
        <f t="shared" si="3"/>
        <v>106839</v>
      </c>
    </row>
    <row r="54" spans="1:21" x14ac:dyDescent="0.2">
      <c r="A54" s="18" t="s">
        <v>106</v>
      </c>
      <c r="B54" s="19">
        <v>136045</v>
      </c>
      <c r="C54" s="19">
        <v>238559</v>
      </c>
      <c r="D54" s="19">
        <v>1011</v>
      </c>
      <c r="E54" s="19">
        <v>34485</v>
      </c>
      <c r="F54" s="22">
        <f t="shared" si="0"/>
        <v>410100</v>
      </c>
      <c r="G54" s="19">
        <v>99855</v>
      </c>
      <c r="H54" s="19">
        <v>259971</v>
      </c>
      <c r="I54" s="19">
        <v>3766</v>
      </c>
      <c r="J54" s="19">
        <v>50098</v>
      </c>
      <c r="K54" s="22">
        <f t="shared" si="1"/>
        <v>413690</v>
      </c>
      <c r="L54" s="19">
        <v>38771</v>
      </c>
      <c r="M54" s="19">
        <v>59949</v>
      </c>
      <c r="N54" s="19">
        <v>381</v>
      </c>
      <c r="O54" s="19">
        <v>7595</v>
      </c>
      <c r="P54" s="22">
        <f t="shared" si="2"/>
        <v>106696</v>
      </c>
      <c r="Q54" s="19">
        <v>26575</v>
      </c>
      <c r="R54" s="19">
        <v>63594</v>
      </c>
      <c r="S54" s="19">
        <v>1471</v>
      </c>
      <c r="T54" s="19">
        <v>10719</v>
      </c>
      <c r="U54" s="22">
        <f t="shared" si="3"/>
        <v>102359</v>
      </c>
    </row>
    <row r="55" spans="1:21" x14ac:dyDescent="0.2">
      <c r="A55" s="18" t="s">
        <v>107</v>
      </c>
      <c r="B55" s="19">
        <v>129026</v>
      </c>
      <c r="C55" s="19">
        <v>237217</v>
      </c>
      <c r="D55" s="19">
        <v>1170</v>
      </c>
      <c r="E55" s="19">
        <v>36961</v>
      </c>
      <c r="F55" s="22">
        <f t="shared" si="0"/>
        <v>404374</v>
      </c>
      <c r="G55" s="19">
        <v>95031</v>
      </c>
      <c r="H55" s="19">
        <v>256095</v>
      </c>
      <c r="I55" s="19">
        <v>4239</v>
      </c>
      <c r="J55" s="19">
        <v>52018</v>
      </c>
      <c r="K55" s="22">
        <f t="shared" si="1"/>
        <v>407383</v>
      </c>
      <c r="L55" s="19">
        <v>35790</v>
      </c>
      <c r="M55" s="19">
        <v>59195</v>
      </c>
      <c r="N55" s="19">
        <v>373</v>
      </c>
      <c r="O55" s="19">
        <v>7817</v>
      </c>
      <c r="P55" s="22">
        <f t="shared" si="2"/>
        <v>103175</v>
      </c>
      <c r="Q55" s="19">
        <v>24574</v>
      </c>
      <c r="R55" s="19">
        <v>61967</v>
      </c>
      <c r="S55" s="19">
        <v>1583</v>
      </c>
      <c r="T55" s="19">
        <v>10989</v>
      </c>
      <c r="U55" s="22">
        <f t="shared" si="3"/>
        <v>99113</v>
      </c>
    </row>
    <row r="56" spans="1:21" x14ac:dyDescent="0.2">
      <c r="A56" s="18" t="s">
        <v>108</v>
      </c>
      <c r="B56" s="19">
        <v>122620</v>
      </c>
      <c r="C56" s="19">
        <v>237562</v>
      </c>
      <c r="D56" s="19">
        <v>1217</v>
      </c>
      <c r="E56" s="19">
        <v>38804</v>
      </c>
      <c r="F56" s="22">
        <f t="shared" si="0"/>
        <v>400203</v>
      </c>
      <c r="G56" s="19">
        <v>90085</v>
      </c>
      <c r="H56" s="19">
        <v>253280</v>
      </c>
      <c r="I56" s="19">
        <v>4779</v>
      </c>
      <c r="J56" s="19">
        <v>53845</v>
      </c>
      <c r="K56" s="22">
        <f t="shared" si="1"/>
        <v>401989</v>
      </c>
      <c r="L56" s="19">
        <v>33281</v>
      </c>
      <c r="M56" s="19">
        <v>58740</v>
      </c>
      <c r="N56" s="19">
        <v>424</v>
      </c>
      <c r="O56" s="19">
        <v>8105</v>
      </c>
      <c r="P56" s="22">
        <f t="shared" si="2"/>
        <v>100550</v>
      </c>
      <c r="Q56" s="19">
        <v>23452</v>
      </c>
      <c r="R56" s="19">
        <v>59922</v>
      </c>
      <c r="S56" s="19">
        <v>1880</v>
      </c>
      <c r="T56" s="19">
        <v>11491</v>
      </c>
      <c r="U56" s="22">
        <f t="shared" si="3"/>
        <v>96745</v>
      </c>
    </row>
    <row r="57" spans="1:21" x14ac:dyDescent="0.2">
      <c r="A57" s="18" t="s">
        <v>109</v>
      </c>
      <c r="B57" s="19">
        <v>113188</v>
      </c>
      <c r="C57" s="19">
        <v>235072</v>
      </c>
      <c r="D57" s="19">
        <v>1502</v>
      </c>
      <c r="E57" s="19">
        <v>39512</v>
      </c>
      <c r="F57" s="22">
        <f t="shared" si="0"/>
        <v>389274</v>
      </c>
      <c r="G57" s="19">
        <v>83367</v>
      </c>
      <c r="H57" s="19">
        <v>249490</v>
      </c>
      <c r="I57" s="19">
        <v>5458</v>
      </c>
      <c r="J57" s="19">
        <v>55410</v>
      </c>
      <c r="K57" s="22">
        <f t="shared" si="1"/>
        <v>393725</v>
      </c>
      <c r="L57" s="19">
        <v>31153</v>
      </c>
      <c r="M57" s="19">
        <v>58092</v>
      </c>
      <c r="N57" s="19">
        <v>432</v>
      </c>
      <c r="O57" s="19">
        <v>8629</v>
      </c>
      <c r="P57" s="22">
        <f t="shared" si="2"/>
        <v>98306</v>
      </c>
      <c r="Q57" s="19">
        <v>22290</v>
      </c>
      <c r="R57" s="19">
        <v>59357</v>
      </c>
      <c r="S57" s="19">
        <v>1926</v>
      </c>
      <c r="T57" s="19">
        <v>11827</v>
      </c>
      <c r="U57" s="22">
        <f t="shared" si="3"/>
        <v>95400</v>
      </c>
    </row>
    <row r="58" spans="1:21" x14ac:dyDescent="0.2">
      <c r="A58" s="18" t="s">
        <v>110</v>
      </c>
      <c r="B58" s="19">
        <v>105254</v>
      </c>
      <c r="C58" s="19">
        <v>229337</v>
      </c>
      <c r="D58" s="19">
        <v>1601</v>
      </c>
      <c r="E58" s="19">
        <v>40352</v>
      </c>
      <c r="F58" s="22">
        <f t="shared" si="0"/>
        <v>376544</v>
      </c>
      <c r="G58" s="19">
        <v>76385</v>
      </c>
      <c r="H58" s="19">
        <v>243141</v>
      </c>
      <c r="I58" s="19">
        <v>5949</v>
      </c>
      <c r="J58" s="19">
        <v>55431</v>
      </c>
      <c r="K58" s="22">
        <f t="shared" si="1"/>
        <v>380906</v>
      </c>
      <c r="L58" s="19">
        <v>29650</v>
      </c>
      <c r="M58" s="19">
        <v>57717</v>
      </c>
      <c r="N58" s="19">
        <v>484</v>
      </c>
      <c r="O58" s="19">
        <v>8911</v>
      </c>
      <c r="P58" s="22">
        <f t="shared" si="2"/>
        <v>96762</v>
      </c>
      <c r="Q58" s="19">
        <v>20986</v>
      </c>
      <c r="R58" s="19">
        <v>57730</v>
      </c>
      <c r="S58" s="19">
        <v>2149</v>
      </c>
      <c r="T58" s="19">
        <v>12438</v>
      </c>
      <c r="U58" s="22">
        <f t="shared" si="3"/>
        <v>93303</v>
      </c>
    </row>
    <row r="59" spans="1:21" x14ac:dyDescent="0.2">
      <c r="A59" s="18" t="s">
        <v>111</v>
      </c>
      <c r="B59" s="19">
        <v>102789</v>
      </c>
      <c r="C59" s="19">
        <v>233835</v>
      </c>
      <c r="D59" s="19">
        <v>1896</v>
      </c>
      <c r="E59" s="19">
        <v>42955</v>
      </c>
      <c r="F59" s="22">
        <f t="shared" si="0"/>
        <v>381475</v>
      </c>
      <c r="G59" s="19">
        <v>73687</v>
      </c>
      <c r="H59" s="19">
        <v>248505</v>
      </c>
      <c r="I59" s="19">
        <v>6759</v>
      </c>
      <c r="J59" s="19">
        <v>58547</v>
      </c>
      <c r="K59" s="22">
        <f t="shared" si="1"/>
        <v>387498</v>
      </c>
      <c r="L59" s="19">
        <v>28176</v>
      </c>
      <c r="M59" s="19">
        <v>57069</v>
      </c>
      <c r="N59" s="19">
        <v>543</v>
      </c>
      <c r="O59" s="19">
        <v>9449</v>
      </c>
      <c r="P59" s="22">
        <f t="shared" si="2"/>
        <v>95237</v>
      </c>
      <c r="Q59" s="19">
        <v>20078</v>
      </c>
      <c r="R59" s="19">
        <v>57096</v>
      </c>
      <c r="S59" s="19">
        <v>2415</v>
      </c>
      <c r="T59" s="19">
        <v>12548</v>
      </c>
      <c r="U59" s="22">
        <f t="shared" si="3"/>
        <v>92137</v>
      </c>
    </row>
    <row r="60" spans="1:21" x14ac:dyDescent="0.2">
      <c r="A60" s="18" t="s">
        <v>112</v>
      </c>
      <c r="B60" s="19">
        <v>101206</v>
      </c>
      <c r="C60" s="19">
        <v>238399</v>
      </c>
      <c r="D60" s="19">
        <v>2134</v>
      </c>
      <c r="E60" s="19">
        <v>44727</v>
      </c>
      <c r="F60" s="22">
        <f t="shared" si="0"/>
        <v>386466</v>
      </c>
      <c r="G60" s="19">
        <v>71816</v>
      </c>
      <c r="H60" s="19">
        <v>251884</v>
      </c>
      <c r="I60" s="19">
        <v>7637</v>
      </c>
      <c r="J60" s="19">
        <v>59840</v>
      </c>
      <c r="K60" s="22">
        <f t="shared" si="1"/>
        <v>391177</v>
      </c>
      <c r="L60" s="19">
        <v>24960</v>
      </c>
      <c r="M60" s="19">
        <v>55779</v>
      </c>
      <c r="N60" s="19">
        <v>561</v>
      </c>
      <c r="O60" s="19">
        <v>9341</v>
      </c>
      <c r="P60" s="22">
        <f t="shared" si="2"/>
        <v>90641</v>
      </c>
      <c r="Q60" s="19">
        <v>18266</v>
      </c>
      <c r="R60" s="19">
        <v>55716</v>
      </c>
      <c r="S60" s="19">
        <v>2583</v>
      </c>
      <c r="T60" s="19">
        <v>12551</v>
      </c>
      <c r="U60" s="22">
        <f t="shared" si="3"/>
        <v>89116</v>
      </c>
    </row>
    <row r="61" spans="1:21" x14ac:dyDescent="0.2">
      <c r="A61" s="18" t="s">
        <v>113</v>
      </c>
      <c r="B61" s="19">
        <v>108201</v>
      </c>
      <c r="C61" s="19">
        <v>264079</v>
      </c>
      <c r="D61" s="19">
        <v>2676</v>
      </c>
      <c r="E61" s="19">
        <v>52292</v>
      </c>
      <c r="F61" s="22">
        <f t="shared" si="0"/>
        <v>427248</v>
      </c>
      <c r="G61" s="19">
        <v>76257</v>
      </c>
      <c r="H61" s="19">
        <v>278793</v>
      </c>
      <c r="I61" s="19">
        <v>9735</v>
      </c>
      <c r="J61" s="19">
        <v>67516</v>
      </c>
      <c r="K61" s="22">
        <f t="shared" si="1"/>
        <v>432301</v>
      </c>
      <c r="L61" s="19">
        <v>23692</v>
      </c>
      <c r="M61" s="19">
        <v>54941</v>
      </c>
      <c r="N61" s="19">
        <v>595</v>
      </c>
      <c r="O61" s="19">
        <v>9676</v>
      </c>
      <c r="P61" s="22">
        <f t="shared" si="2"/>
        <v>88904</v>
      </c>
      <c r="Q61" s="19">
        <v>17679</v>
      </c>
      <c r="R61" s="19">
        <v>53722</v>
      </c>
      <c r="S61" s="19">
        <v>2864</v>
      </c>
      <c r="T61" s="19">
        <v>12602</v>
      </c>
      <c r="U61" s="22">
        <f t="shared" si="3"/>
        <v>86867</v>
      </c>
    </row>
    <row r="62" spans="1:21" x14ac:dyDescent="0.2">
      <c r="A62" s="18" t="s">
        <v>114</v>
      </c>
      <c r="B62" s="19">
        <v>119409</v>
      </c>
      <c r="C62" s="19">
        <v>298611</v>
      </c>
      <c r="D62" s="19">
        <v>3576</v>
      </c>
      <c r="E62" s="19">
        <v>60346</v>
      </c>
      <c r="F62" s="22">
        <f t="shared" si="0"/>
        <v>481942</v>
      </c>
      <c r="G62" s="19">
        <v>82837</v>
      </c>
      <c r="H62" s="19">
        <v>312541</v>
      </c>
      <c r="I62" s="19">
        <v>12164</v>
      </c>
      <c r="J62" s="19">
        <v>78173</v>
      </c>
      <c r="K62" s="22">
        <f t="shared" si="1"/>
        <v>485715</v>
      </c>
      <c r="L62" s="19">
        <v>21996</v>
      </c>
      <c r="M62" s="19">
        <v>53665</v>
      </c>
      <c r="N62" s="19">
        <v>657</v>
      </c>
      <c r="O62" s="19">
        <v>9760</v>
      </c>
      <c r="P62" s="22">
        <f t="shared" si="2"/>
        <v>86078</v>
      </c>
      <c r="Q62" s="19">
        <v>16577</v>
      </c>
      <c r="R62" s="19">
        <v>52043</v>
      </c>
      <c r="S62" s="19">
        <v>3249</v>
      </c>
      <c r="T62" s="19">
        <v>12459</v>
      </c>
      <c r="U62" s="22">
        <f t="shared" si="3"/>
        <v>84328</v>
      </c>
    </row>
    <row r="63" spans="1:21" x14ac:dyDescent="0.2">
      <c r="A63" s="18" t="s">
        <v>115</v>
      </c>
      <c r="B63" s="19">
        <v>120528</v>
      </c>
      <c r="C63" s="19">
        <v>312209</v>
      </c>
      <c r="D63" s="19">
        <v>4225</v>
      </c>
      <c r="E63" s="19">
        <v>64708</v>
      </c>
      <c r="F63" s="22">
        <f t="shared" si="0"/>
        <v>501670</v>
      </c>
      <c r="G63" s="19">
        <v>82323</v>
      </c>
      <c r="H63" s="19">
        <v>327044</v>
      </c>
      <c r="I63" s="19">
        <v>14199</v>
      </c>
      <c r="J63" s="19">
        <v>83184</v>
      </c>
      <c r="K63" s="22">
        <f t="shared" si="1"/>
        <v>506750</v>
      </c>
      <c r="L63" s="19">
        <v>20848</v>
      </c>
      <c r="M63" s="19">
        <v>52581</v>
      </c>
      <c r="N63" s="19">
        <v>707</v>
      </c>
      <c r="O63" s="19">
        <v>9911</v>
      </c>
      <c r="P63" s="22">
        <f t="shared" si="2"/>
        <v>84047</v>
      </c>
      <c r="Q63" s="19">
        <v>15891</v>
      </c>
      <c r="R63" s="19">
        <v>49885</v>
      </c>
      <c r="S63" s="19">
        <v>3319</v>
      </c>
      <c r="T63" s="19">
        <v>12099</v>
      </c>
      <c r="U63" s="22">
        <f t="shared" si="3"/>
        <v>81194</v>
      </c>
    </row>
    <row r="64" spans="1:21" x14ac:dyDescent="0.2">
      <c r="A64" s="18" t="s">
        <v>116</v>
      </c>
      <c r="B64" s="19">
        <v>126408</v>
      </c>
      <c r="C64" s="19">
        <v>341938</v>
      </c>
      <c r="D64" s="19">
        <v>5138</v>
      </c>
      <c r="E64" s="19">
        <v>72842</v>
      </c>
      <c r="F64" s="22">
        <f t="shared" si="0"/>
        <v>546326</v>
      </c>
      <c r="G64" s="19">
        <v>85310</v>
      </c>
      <c r="H64" s="19">
        <v>353832</v>
      </c>
      <c r="I64" s="19">
        <v>17536</v>
      </c>
      <c r="J64" s="19">
        <v>92223</v>
      </c>
      <c r="K64" s="22">
        <f t="shared" si="1"/>
        <v>548901</v>
      </c>
      <c r="L64" s="19">
        <v>18866</v>
      </c>
      <c r="M64" s="19">
        <v>51472</v>
      </c>
      <c r="N64" s="19">
        <v>812</v>
      </c>
      <c r="O64" s="19">
        <v>9660</v>
      </c>
      <c r="P64" s="22">
        <f t="shared" si="2"/>
        <v>80810</v>
      </c>
      <c r="Q64" s="19">
        <v>14172</v>
      </c>
      <c r="R64" s="19">
        <v>46426</v>
      </c>
      <c r="S64" s="19">
        <v>3498</v>
      </c>
      <c r="T64" s="19">
        <v>11663</v>
      </c>
      <c r="U64" s="22">
        <f t="shared" si="3"/>
        <v>75759</v>
      </c>
    </row>
    <row r="65" spans="1:21" x14ac:dyDescent="0.2">
      <c r="A65" s="18" t="s">
        <v>117</v>
      </c>
      <c r="B65" s="19">
        <v>129143</v>
      </c>
      <c r="C65" s="19">
        <v>361415</v>
      </c>
      <c r="D65" s="19">
        <v>6277</v>
      </c>
      <c r="E65" s="19">
        <v>78841</v>
      </c>
      <c r="F65" s="22">
        <f t="shared" si="0"/>
        <v>575676</v>
      </c>
      <c r="G65" s="19">
        <v>85415</v>
      </c>
      <c r="H65" s="19">
        <v>371321</v>
      </c>
      <c r="I65" s="19">
        <v>20884</v>
      </c>
      <c r="J65" s="19">
        <v>100127</v>
      </c>
      <c r="K65" s="22">
        <f t="shared" si="1"/>
        <v>577747</v>
      </c>
      <c r="L65" s="19">
        <v>17300</v>
      </c>
      <c r="M65" s="19">
        <v>48805</v>
      </c>
      <c r="N65" s="19">
        <v>831</v>
      </c>
      <c r="O65" s="19">
        <v>9550</v>
      </c>
      <c r="P65" s="22">
        <f t="shared" si="2"/>
        <v>76486</v>
      </c>
      <c r="Q65" s="19">
        <v>13201</v>
      </c>
      <c r="R65" s="19">
        <v>43295</v>
      </c>
      <c r="S65" s="19">
        <v>3860</v>
      </c>
      <c r="T65" s="19">
        <v>11069</v>
      </c>
      <c r="U65" s="22">
        <f t="shared" si="3"/>
        <v>71425</v>
      </c>
    </row>
    <row r="66" spans="1:21" x14ac:dyDescent="0.2">
      <c r="A66" s="18" t="s">
        <v>118</v>
      </c>
      <c r="B66" s="19">
        <v>126855</v>
      </c>
      <c r="C66" s="19">
        <v>376094</v>
      </c>
      <c r="D66" s="19">
        <v>7338</v>
      </c>
      <c r="E66" s="19">
        <v>83536</v>
      </c>
      <c r="F66" s="22">
        <f t="shared" si="0"/>
        <v>593823</v>
      </c>
      <c r="G66" s="19">
        <v>84009</v>
      </c>
      <c r="H66" s="19">
        <v>383328</v>
      </c>
      <c r="I66" s="19">
        <v>24415</v>
      </c>
      <c r="J66" s="19">
        <v>105292</v>
      </c>
      <c r="K66" s="22">
        <f t="shared" si="1"/>
        <v>597044</v>
      </c>
      <c r="L66" s="19">
        <v>15420</v>
      </c>
      <c r="M66" s="19">
        <v>44269</v>
      </c>
      <c r="N66" s="19">
        <v>866</v>
      </c>
      <c r="O66" s="19">
        <v>8659</v>
      </c>
      <c r="P66" s="22">
        <f t="shared" si="2"/>
        <v>69214</v>
      </c>
      <c r="Q66" s="19">
        <v>12170</v>
      </c>
      <c r="R66" s="19">
        <v>38788</v>
      </c>
      <c r="S66" s="19">
        <v>3884</v>
      </c>
      <c r="T66" s="19">
        <v>9947</v>
      </c>
      <c r="U66" s="22">
        <f t="shared" si="3"/>
        <v>64789</v>
      </c>
    </row>
    <row r="67" spans="1:21" x14ac:dyDescent="0.2">
      <c r="A67" s="18" t="s">
        <v>119</v>
      </c>
      <c r="B67" s="19">
        <v>123619</v>
      </c>
      <c r="C67" s="19">
        <v>388848</v>
      </c>
      <c r="D67" s="19">
        <v>8478</v>
      </c>
      <c r="E67" s="19">
        <v>87300</v>
      </c>
      <c r="F67" s="22">
        <f t="shared" si="0"/>
        <v>608245</v>
      </c>
      <c r="G67" s="19">
        <v>80889</v>
      </c>
      <c r="H67" s="19">
        <v>394630</v>
      </c>
      <c r="I67" s="19">
        <v>28389</v>
      </c>
      <c r="J67" s="19">
        <v>108984</v>
      </c>
      <c r="K67" s="22">
        <f t="shared" si="1"/>
        <v>612892</v>
      </c>
      <c r="L67" s="19">
        <v>13600</v>
      </c>
      <c r="M67" s="19">
        <v>44282</v>
      </c>
      <c r="N67" s="19">
        <v>926</v>
      </c>
      <c r="O67" s="19">
        <v>8918</v>
      </c>
      <c r="P67" s="22">
        <f t="shared" si="2"/>
        <v>67726</v>
      </c>
      <c r="Q67" s="19">
        <v>10905</v>
      </c>
      <c r="R67" s="19">
        <v>37955</v>
      </c>
      <c r="S67" s="19">
        <v>4078</v>
      </c>
      <c r="T67" s="19">
        <v>9635</v>
      </c>
      <c r="U67" s="22">
        <f t="shared" si="3"/>
        <v>62573</v>
      </c>
    </row>
    <row r="68" spans="1:21" x14ac:dyDescent="0.2">
      <c r="A68" s="18" t="s">
        <v>120</v>
      </c>
      <c r="B68" s="19">
        <v>116525</v>
      </c>
      <c r="C68" s="19">
        <v>392800</v>
      </c>
      <c r="D68" s="19">
        <v>9315</v>
      </c>
      <c r="E68" s="19">
        <v>88517</v>
      </c>
      <c r="F68" s="22">
        <f t="shared" si="0"/>
        <v>607157</v>
      </c>
      <c r="G68" s="19">
        <v>76436</v>
      </c>
      <c r="H68" s="19">
        <v>394758</v>
      </c>
      <c r="I68" s="19">
        <v>32768</v>
      </c>
      <c r="J68" s="19">
        <v>108391</v>
      </c>
      <c r="K68" s="22">
        <f t="shared" si="1"/>
        <v>612353</v>
      </c>
      <c r="L68" s="19">
        <v>12410</v>
      </c>
      <c r="M68" s="19">
        <v>42811</v>
      </c>
      <c r="N68" s="19">
        <v>949</v>
      </c>
      <c r="O68" s="19">
        <v>8593</v>
      </c>
      <c r="P68" s="22">
        <f t="shared" si="2"/>
        <v>64763</v>
      </c>
      <c r="Q68" s="19">
        <v>10363</v>
      </c>
      <c r="R68" s="19">
        <v>35868</v>
      </c>
      <c r="S68" s="19">
        <v>4437</v>
      </c>
      <c r="T68" s="19">
        <v>9211</v>
      </c>
      <c r="U68" s="22">
        <f t="shared" si="3"/>
        <v>59879</v>
      </c>
    </row>
    <row r="69" spans="1:21" x14ac:dyDescent="0.2">
      <c r="A69" s="18" t="s">
        <v>121</v>
      </c>
      <c r="B69" s="19">
        <v>111475</v>
      </c>
      <c r="C69" s="19">
        <v>402216</v>
      </c>
      <c r="D69" s="19">
        <v>10851</v>
      </c>
      <c r="E69" s="19">
        <v>90621</v>
      </c>
      <c r="F69" s="22">
        <f t="shared" si="0"/>
        <v>615163</v>
      </c>
      <c r="G69" s="19">
        <v>73820</v>
      </c>
      <c r="H69" s="19">
        <v>403841</v>
      </c>
      <c r="I69" s="19">
        <v>38168</v>
      </c>
      <c r="J69" s="19">
        <v>110764</v>
      </c>
      <c r="K69" s="22">
        <f t="shared" si="1"/>
        <v>626593</v>
      </c>
      <c r="L69" s="19">
        <v>11693</v>
      </c>
      <c r="M69" s="19">
        <v>41334</v>
      </c>
      <c r="N69" s="19">
        <v>1036</v>
      </c>
      <c r="O69" s="19">
        <v>8158</v>
      </c>
      <c r="P69" s="22">
        <f t="shared" si="2"/>
        <v>62221</v>
      </c>
      <c r="Q69" s="19">
        <v>9601</v>
      </c>
      <c r="R69" s="19">
        <v>33644</v>
      </c>
      <c r="S69" s="19">
        <v>4699</v>
      </c>
      <c r="T69" s="19">
        <v>8817</v>
      </c>
      <c r="U69" s="22">
        <f t="shared" si="3"/>
        <v>56761</v>
      </c>
    </row>
    <row r="70" spans="1:21" x14ac:dyDescent="0.2">
      <c r="A70" s="18" t="s">
        <v>122</v>
      </c>
      <c r="B70" s="19">
        <v>102392</v>
      </c>
      <c r="C70" s="19">
        <v>402864</v>
      </c>
      <c r="D70" s="19">
        <v>12064</v>
      </c>
      <c r="E70" s="19">
        <v>89807</v>
      </c>
      <c r="F70" s="22">
        <f t="shared" si="0"/>
        <v>607127</v>
      </c>
      <c r="G70" s="19">
        <v>68548</v>
      </c>
      <c r="H70" s="19">
        <v>402940</v>
      </c>
      <c r="I70" s="19">
        <v>43192</v>
      </c>
      <c r="J70" s="19">
        <v>108133</v>
      </c>
      <c r="K70" s="22">
        <f t="shared" si="1"/>
        <v>622813</v>
      </c>
      <c r="L70" s="19">
        <v>10793</v>
      </c>
      <c r="M70" s="19">
        <v>38274</v>
      </c>
      <c r="N70" s="19">
        <v>1042</v>
      </c>
      <c r="O70" s="19">
        <v>7505</v>
      </c>
      <c r="P70" s="22">
        <f t="shared" si="2"/>
        <v>57614</v>
      </c>
      <c r="Q70" s="19">
        <v>9285</v>
      </c>
      <c r="R70" s="19">
        <v>30134</v>
      </c>
      <c r="S70" s="19">
        <v>4835</v>
      </c>
      <c r="T70" s="19">
        <v>7934</v>
      </c>
      <c r="U70" s="22">
        <f t="shared" si="3"/>
        <v>52188</v>
      </c>
    </row>
    <row r="71" spans="1:21" x14ac:dyDescent="0.2">
      <c r="A71" s="18" t="s">
        <v>123</v>
      </c>
      <c r="B71" s="19">
        <v>93574</v>
      </c>
      <c r="C71" s="19">
        <v>393180</v>
      </c>
      <c r="D71" s="19">
        <v>13324</v>
      </c>
      <c r="E71" s="19">
        <v>85887</v>
      </c>
      <c r="F71" s="22">
        <f t="shared" si="0"/>
        <v>585965</v>
      </c>
      <c r="G71" s="19">
        <v>62663</v>
      </c>
      <c r="H71" s="19">
        <v>390092</v>
      </c>
      <c r="I71" s="19">
        <v>48168</v>
      </c>
      <c r="J71" s="19">
        <v>104814</v>
      </c>
      <c r="K71" s="22">
        <f t="shared" si="1"/>
        <v>605737</v>
      </c>
      <c r="L71" s="19">
        <v>10159</v>
      </c>
      <c r="M71" s="19">
        <v>34792</v>
      </c>
      <c r="N71" s="19">
        <v>1101</v>
      </c>
      <c r="O71" s="19">
        <v>6965</v>
      </c>
      <c r="P71" s="22">
        <f t="shared" si="2"/>
        <v>53017</v>
      </c>
      <c r="Q71" s="19">
        <v>8834</v>
      </c>
      <c r="R71" s="19">
        <v>27922</v>
      </c>
      <c r="S71" s="19">
        <v>5217</v>
      </c>
      <c r="T71" s="19">
        <v>7652</v>
      </c>
      <c r="U71" s="22">
        <f t="shared" si="3"/>
        <v>49625</v>
      </c>
    </row>
    <row r="72" spans="1:21" x14ac:dyDescent="0.2">
      <c r="A72" s="18" t="s">
        <v>124</v>
      </c>
      <c r="B72" s="19">
        <v>86869</v>
      </c>
      <c r="C72" s="19">
        <v>391218</v>
      </c>
      <c r="D72" s="19">
        <v>14797</v>
      </c>
      <c r="E72" s="19">
        <v>84030</v>
      </c>
      <c r="F72" s="22">
        <f t="shared" si="0"/>
        <v>576914</v>
      </c>
      <c r="G72" s="19">
        <v>56696</v>
      </c>
      <c r="H72" s="19">
        <v>386809</v>
      </c>
      <c r="I72" s="19">
        <v>55001</v>
      </c>
      <c r="J72" s="19">
        <v>101933</v>
      </c>
      <c r="K72" s="22">
        <f t="shared" si="1"/>
        <v>600439</v>
      </c>
      <c r="L72" s="19">
        <v>8998</v>
      </c>
      <c r="M72" s="19">
        <v>30362</v>
      </c>
      <c r="N72" s="19">
        <v>1063</v>
      </c>
      <c r="O72" s="19">
        <v>6335</v>
      </c>
      <c r="P72" s="22">
        <f t="shared" si="2"/>
        <v>46758</v>
      </c>
      <c r="Q72" s="19">
        <v>8391</v>
      </c>
      <c r="R72" s="19">
        <v>25032</v>
      </c>
      <c r="S72" s="19">
        <v>5491</v>
      </c>
      <c r="T72" s="19">
        <v>6765</v>
      </c>
      <c r="U72" s="22">
        <f t="shared" si="3"/>
        <v>45679</v>
      </c>
    </row>
    <row r="73" spans="1:21" x14ac:dyDescent="0.2">
      <c r="A73" s="18" t="s">
        <v>125</v>
      </c>
      <c r="B73" s="19">
        <v>75470</v>
      </c>
      <c r="C73" s="19">
        <v>377078</v>
      </c>
      <c r="D73" s="19">
        <v>15740</v>
      </c>
      <c r="E73" s="19">
        <v>77840</v>
      </c>
      <c r="F73" s="22">
        <f t="shared" si="0"/>
        <v>546128</v>
      </c>
      <c r="G73" s="19">
        <v>51194</v>
      </c>
      <c r="H73" s="19">
        <v>368868</v>
      </c>
      <c r="I73" s="19">
        <v>60147</v>
      </c>
      <c r="J73" s="19">
        <v>95827</v>
      </c>
      <c r="K73" s="22">
        <f t="shared" si="1"/>
        <v>576036</v>
      </c>
      <c r="L73" s="19">
        <v>8392</v>
      </c>
      <c r="M73" s="19">
        <v>29802</v>
      </c>
      <c r="N73" s="19">
        <v>1205</v>
      </c>
      <c r="O73" s="19">
        <v>6137</v>
      </c>
      <c r="P73" s="22">
        <f t="shared" si="2"/>
        <v>45536</v>
      </c>
      <c r="Q73" s="19">
        <v>8217</v>
      </c>
      <c r="R73" s="19">
        <v>25480</v>
      </c>
      <c r="S73" s="19">
        <v>6196</v>
      </c>
      <c r="T73" s="19">
        <v>6686</v>
      </c>
      <c r="U73" s="22">
        <f t="shared" si="3"/>
        <v>46579</v>
      </c>
    </row>
    <row r="74" spans="1:21" x14ac:dyDescent="0.2">
      <c r="A74" s="18" t="s">
        <v>126</v>
      </c>
      <c r="B74" s="19">
        <v>67575</v>
      </c>
      <c r="C74" s="19">
        <v>368428</v>
      </c>
      <c r="D74" s="19">
        <v>17262</v>
      </c>
      <c r="E74" s="19">
        <v>73906</v>
      </c>
      <c r="F74" s="22">
        <f t="shared" ref="F74:F94" si="4">SUM(B74:E74)</f>
        <v>527171</v>
      </c>
      <c r="G74" s="19">
        <v>46906</v>
      </c>
      <c r="H74" s="19">
        <v>357745</v>
      </c>
      <c r="I74" s="19">
        <v>65407</v>
      </c>
      <c r="J74" s="19">
        <v>90590</v>
      </c>
      <c r="K74" s="22">
        <f t="shared" ref="K74:K94" si="5">SUM(G74:J74)</f>
        <v>560648</v>
      </c>
      <c r="L74" s="19">
        <v>7178</v>
      </c>
      <c r="M74" s="19">
        <v>25936</v>
      </c>
      <c r="N74" s="19">
        <v>1131</v>
      </c>
      <c r="O74" s="19">
        <v>5425</v>
      </c>
      <c r="P74" s="22">
        <f t="shared" ref="P74:P94" si="6">SUM(L74:O74)</f>
        <v>39670</v>
      </c>
      <c r="Q74" s="19">
        <v>7775</v>
      </c>
      <c r="R74" s="19">
        <v>22060</v>
      </c>
      <c r="S74" s="19">
        <v>5973</v>
      </c>
      <c r="T74" s="19">
        <v>5945</v>
      </c>
      <c r="U74" s="22">
        <f t="shared" ref="U74:U94" si="7">SUM(Q74:T74)</f>
        <v>41753</v>
      </c>
    </row>
    <row r="75" spans="1:21" x14ac:dyDescent="0.2">
      <c r="A75" s="18" t="s">
        <v>127</v>
      </c>
      <c r="B75" s="19">
        <v>59370</v>
      </c>
      <c r="C75" s="19">
        <v>347648</v>
      </c>
      <c r="D75" s="19">
        <v>17593</v>
      </c>
      <c r="E75" s="19">
        <v>66745</v>
      </c>
      <c r="F75" s="22">
        <f t="shared" si="4"/>
        <v>491356</v>
      </c>
      <c r="G75" s="19">
        <v>40976</v>
      </c>
      <c r="H75" s="19">
        <v>333572</v>
      </c>
      <c r="I75" s="19">
        <v>69188</v>
      </c>
      <c r="J75" s="19">
        <v>82074</v>
      </c>
      <c r="K75" s="22">
        <f t="shared" si="5"/>
        <v>525810</v>
      </c>
      <c r="L75" s="19">
        <v>6331</v>
      </c>
      <c r="M75" s="19">
        <v>23690</v>
      </c>
      <c r="N75" s="19">
        <v>1133</v>
      </c>
      <c r="O75" s="19">
        <v>4768</v>
      </c>
      <c r="P75" s="22">
        <f t="shared" si="6"/>
        <v>35922</v>
      </c>
      <c r="Q75" s="19">
        <v>7009</v>
      </c>
      <c r="R75" s="19">
        <v>20010</v>
      </c>
      <c r="S75" s="19">
        <v>6248</v>
      </c>
      <c r="T75" s="19">
        <v>5479</v>
      </c>
      <c r="U75" s="22">
        <f t="shared" si="7"/>
        <v>38746</v>
      </c>
    </row>
    <row r="76" spans="1:21" x14ac:dyDescent="0.2">
      <c r="A76" s="18" t="s">
        <v>128</v>
      </c>
      <c r="B76" s="19">
        <v>53360</v>
      </c>
      <c r="C76" s="19">
        <v>340510</v>
      </c>
      <c r="D76" s="19">
        <v>19467</v>
      </c>
      <c r="E76" s="19">
        <v>63566</v>
      </c>
      <c r="F76" s="22">
        <f t="shared" si="4"/>
        <v>476903</v>
      </c>
      <c r="G76" s="19">
        <v>38172</v>
      </c>
      <c r="H76" s="19">
        <v>322007</v>
      </c>
      <c r="I76" s="19">
        <v>74568</v>
      </c>
      <c r="J76" s="19">
        <v>78108</v>
      </c>
      <c r="K76" s="22">
        <f t="shared" si="5"/>
        <v>512855</v>
      </c>
      <c r="L76" s="19">
        <v>5522</v>
      </c>
      <c r="M76" s="19">
        <v>22377</v>
      </c>
      <c r="N76" s="19">
        <v>1220</v>
      </c>
      <c r="O76" s="19">
        <v>4592</v>
      </c>
      <c r="P76" s="22">
        <f t="shared" si="6"/>
        <v>33711</v>
      </c>
      <c r="Q76" s="19">
        <v>6330</v>
      </c>
      <c r="R76" s="19">
        <v>18347</v>
      </c>
      <c r="S76" s="19">
        <v>6306</v>
      </c>
      <c r="T76" s="19">
        <v>4977</v>
      </c>
      <c r="U76" s="22">
        <f t="shared" si="7"/>
        <v>35960</v>
      </c>
    </row>
    <row r="77" spans="1:21" x14ac:dyDescent="0.2">
      <c r="A77" s="18" t="s">
        <v>129</v>
      </c>
      <c r="B77" s="19">
        <v>47961</v>
      </c>
      <c r="C77" s="19">
        <v>330706</v>
      </c>
      <c r="D77" s="19">
        <v>20944</v>
      </c>
      <c r="E77" s="19">
        <v>59316</v>
      </c>
      <c r="F77" s="22">
        <f t="shared" si="4"/>
        <v>458927</v>
      </c>
      <c r="G77" s="19">
        <v>34922</v>
      </c>
      <c r="H77" s="19">
        <v>306793</v>
      </c>
      <c r="I77" s="19">
        <v>80012</v>
      </c>
      <c r="J77" s="19">
        <v>73711</v>
      </c>
      <c r="K77" s="22">
        <f t="shared" si="5"/>
        <v>495438</v>
      </c>
      <c r="L77" s="19">
        <v>4946</v>
      </c>
      <c r="M77" s="19">
        <v>22873</v>
      </c>
      <c r="N77" s="19">
        <v>1346</v>
      </c>
      <c r="O77" s="19">
        <v>4291</v>
      </c>
      <c r="P77" s="22">
        <f t="shared" si="6"/>
        <v>33456</v>
      </c>
      <c r="Q77" s="19">
        <v>6102</v>
      </c>
      <c r="R77" s="19">
        <v>18669</v>
      </c>
      <c r="S77" s="19">
        <v>7240</v>
      </c>
      <c r="T77" s="19">
        <v>4762</v>
      </c>
      <c r="U77" s="22">
        <f t="shared" si="7"/>
        <v>36773</v>
      </c>
    </row>
    <row r="78" spans="1:21" x14ac:dyDescent="0.2">
      <c r="A78" s="18" t="s">
        <v>130</v>
      </c>
      <c r="B78" s="19">
        <v>42817</v>
      </c>
      <c r="C78" s="19">
        <v>317816</v>
      </c>
      <c r="D78" s="19">
        <v>21894</v>
      </c>
      <c r="E78" s="19">
        <v>53702</v>
      </c>
      <c r="F78" s="22">
        <f t="shared" si="4"/>
        <v>436229</v>
      </c>
      <c r="G78" s="19">
        <v>31190</v>
      </c>
      <c r="H78" s="19">
        <v>291804</v>
      </c>
      <c r="I78" s="19">
        <v>85422</v>
      </c>
      <c r="J78" s="19">
        <v>69352</v>
      </c>
      <c r="K78" s="22">
        <f t="shared" si="5"/>
        <v>477768</v>
      </c>
      <c r="L78" s="19">
        <v>4333</v>
      </c>
      <c r="M78" s="19">
        <v>20279</v>
      </c>
      <c r="N78" s="19">
        <v>1299</v>
      </c>
      <c r="O78" s="19">
        <v>3709</v>
      </c>
      <c r="P78" s="22">
        <f t="shared" si="6"/>
        <v>29620</v>
      </c>
      <c r="Q78" s="19">
        <v>5609</v>
      </c>
      <c r="R78" s="19">
        <v>18332</v>
      </c>
      <c r="S78" s="19">
        <v>7907</v>
      </c>
      <c r="T78" s="19">
        <v>4389</v>
      </c>
      <c r="U78" s="22">
        <f t="shared" si="7"/>
        <v>36237</v>
      </c>
    </row>
    <row r="79" spans="1:21" x14ac:dyDescent="0.2">
      <c r="A79" s="18" t="s">
        <v>131</v>
      </c>
      <c r="B79" s="19">
        <v>38819</v>
      </c>
      <c r="C79" s="19">
        <v>308297</v>
      </c>
      <c r="D79" s="19">
        <v>23200</v>
      </c>
      <c r="E79" s="19">
        <v>49953</v>
      </c>
      <c r="F79" s="22">
        <f t="shared" si="4"/>
        <v>420269</v>
      </c>
      <c r="G79" s="19">
        <v>29033</v>
      </c>
      <c r="H79" s="19">
        <v>280556</v>
      </c>
      <c r="I79" s="19">
        <v>91701</v>
      </c>
      <c r="J79" s="19">
        <v>66533</v>
      </c>
      <c r="K79" s="22">
        <f t="shared" si="5"/>
        <v>467823</v>
      </c>
      <c r="L79" s="19">
        <v>3783</v>
      </c>
      <c r="M79" s="19">
        <v>17288</v>
      </c>
      <c r="N79" s="19">
        <v>1341</v>
      </c>
      <c r="O79" s="19">
        <v>3244</v>
      </c>
      <c r="P79" s="22">
        <f t="shared" si="6"/>
        <v>25656</v>
      </c>
      <c r="Q79" s="19">
        <v>5371</v>
      </c>
      <c r="R79" s="19">
        <v>17542</v>
      </c>
      <c r="S79" s="19">
        <v>8208</v>
      </c>
      <c r="T79" s="19">
        <v>4367</v>
      </c>
      <c r="U79" s="22">
        <f t="shared" si="7"/>
        <v>35488</v>
      </c>
    </row>
    <row r="80" spans="1:21" x14ac:dyDescent="0.2">
      <c r="A80" s="18" t="s">
        <v>132</v>
      </c>
      <c r="B80" s="19">
        <v>33305</v>
      </c>
      <c r="C80" s="19">
        <v>294704</v>
      </c>
      <c r="D80" s="19">
        <v>24320</v>
      </c>
      <c r="E80" s="19">
        <v>45820</v>
      </c>
      <c r="F80" s="22">
        <f t="shared" si="4"/>
        <v>398149</v>
      </c>
      <c r="G80" s="19">
        <v>25981</v>
      </c>
      <c r="H80" s="19">
        <v>266021</v>
      </c>
      <c r="I80" s="19">
        <v>96386</v>
      </c>
      <c r="J80" s="19">
        <v>62150</v>
      </c>
      <c r="K80" s="22">
        <f t="shared" si="5"/>
        <v>450538</v>
      </c>
      <c r="L80" s="19">
        <v>3324</v>
      </c>
      <c r="M80" s="19">
        <v>15082</v>
      </c>
      <c r="N80" s="19">
        <v>1261</v>
      </c>
      <c r="O80" s="19">
        <v>2907</v>
      </c>
      <c r="P80" s="22">
        <f t="shared" si="6"/>
        <v>22574</v>
      </c>
      <c r="Q80" s="19">
        <v>4705</v>
      </c>
      <c r="R80" s="19">
        <v>16243</v>
      </c>
      <c r="S80" s="19">
        <v>8331</v>
      </c>
      <c r="T80" s="19">
        <v>4019</v>
      </c>
      <c r="U80" s="22">
        <f t="shared" si="7"/>
        <v>33298</v>
      </c>
    </row>
    <row r="81" spans="1:21" x14ac:dyDescent="0.2">
      <c r="A81" s="18" t="s">
        <v>133</v>
      </c>
      <c r="B81" s="19">
        <v>30394</v>
      </c>
      <c r="C81" s="19">
        <v>290321</v>
      </c>
      <c r="D81" s="19">
        <v>26470</v>
      </c>
      <c r="E81" s="19">
        <v>42333</v>
      </c>
      <c r="F81" s="22">
        <f t="shared" si="4"/>
        <v>389518</v>
      </c>
      <c r="G81" s="19">
        <v>24013</v>
      </c>
      <c r="H81" s="19">
        <v>255639</v>
      </c>
      <c r="I81" s="19">
        <v>104636</v>
      </c>
      <c r="J81" s="19">
        <v>59889</v>
      </c>
      <c r="K81" s="22">
        <f t="shared" si="5"/>
        <v>444177</v>
      </c>
      <c r="L81" s="19">
        <v>3017</v>
      </c>
      <c r="M81" s="19">
        <v>15216</v>
      </c>
      <c r="N81" s="19">
        <v>1335</v>
      </c>
      <c r="O81" s="19">
        <v>2704</v>
      </c>
      <c r="P81" s="22">
        <f t="shared" si="6"/>
        <v>22272</v>
      </c>
      <c r="Q81" s="19">
        <v>4488</v>
      </c>
      <c r="R81" s="19">
        <v>16350</v>
      </c>
      <c r="S81" s="19">
        <v>9279</v>
      </c>
      <c r="T81" s="19">
        <v>3956</v>
      </c>
      <c r="U81" s="22">
        <f t="shared" si="7"/>
        <v>34073</v>
      </c>
    </row>
    <row r="82" spans="1:21" x14ac:dyDescent="0.2">
      <c r="A82" s="18" t="s">
        <v>134</v>
      </c>
      <c r="B82" s="19">
        <v>27513</v>
      </c>
      <c r="C82" s="19">
        <v>279688</v>
      </c>
      <c r="D82" s="19">
        <v>27677</v>
      </c>
      <c r="E82" s="19">
        <v>39432</v>
      </c>
      <c r="F82" s="22">
        <f t="shared" si="4"/>
        <v>374310</v>
      </c>
      <c r="G82" s="19">
        <v>22332</v>
      </c>
      <c r="H82" s="19">
        <v>242541</v>
      </c>
      <c r="I82" s="19">
        <v>110881</v>
      </c>
      <c r="J82" s="19">
        <v>57048</v>
      </c>
      <c r="K82" s="22">
        <f t="shared" si="5"/>
        <v>432802</v>
      </c>
      <c r="L82" s="19">
        <v>2625</v>
      </c>
      <c r="M82" s="19">
        <v>14768</v>
      </c>
      <c r="N82" s="19">
        <v>1457</v>
      </c>
      <c r="O82" s="19">
        <v>2358</v>
      </c>
      <c r="P82" s="22">
        <f t="shared" si="6"/>
        <v>21208</v>
      </c>
      <c r="Q82" s="19">
        <v>4092</v>
      </c>
      <c r="R82" s="19">
        <v>14315</v>
      </c>
      <c r="S82" s="19">
        <v>8943</v>
      </c>
      <c r="T82" s="19">
        <v>3495</v>
      </c>
      <c r="U82" s="22">
        <f t="shared" si="7"/>
        <v>30845</v>
      </c>
    </row>
    <row r="83" spans="1:21" x14ac:dyDescent="0.2">
      <c r="A83" s="18" t="s">
        <v>135</v>
      </c>
      <c r="B83" s="19">
        <v>23814</v>
      </c>
      <c r="C83" s="19">
        <v>271929</v>
      </c>
      <c r="D83" s="19">
        <v>29849</v>
      </c>
      <c r="E83" s="19">
        <v>35975</v>
      </c>
      <c r="F83" s="22">
        <f t="shared" si="4"/>
        <v>361567</v>
      </c>
      <c r="G83" s="19">
        <v>20368</v>
      </c>
      <c r="H83" s="19">
        <v>230790</v>
      </c>
      <c r="I83" s="19">
        <v>118426</v>
      </c>
      <c r="J83" s="19">
        <v>54323</v>
      </c>
      <c r="K83" s="22">
        <f t="shared" si="5"/>
        <v>423907</v>
      </c>
      <c r="L83" s="19">
        <v>2465</v>
      </c>
      <c r="M83" s="19">
        <v>17059</v>
      </c>
      <c r="N83" s="19">
        <v>1790</v>
      </c>
      <c r="O83" s="19">
        <v>2416</v>
      </c>
      <c r="P83" s="22">
        <f t="shared" si="6"/>
        <v>23730</v>
      </c>
      <c r="Q83" s="19">
        <v>3841</v>
      </c>
      <c r="R83" s="19">
        <v>15347</v>
      </c>
      <c r="S83" s="19">
        <v>10830</v>
      </c>
      <c r="T83" s="19">
        <v>3472</v>
      </c>
      <c r="U83" s="22">
        <f t="shared" si="7"/>
        <v>33490</v>
      </c>
    </row>
    <row r="84" spans="1:21" x14ac:dyDescent="0.2">
      <c r="A84" s="18" t="s">
        <v>136</v>
      </c>
      <c r="B84" s="19">
        <v>20373</v>
      </c>
      <c r="C84" s="19">
        <v>256747</v>
      </c>
      <c r="D84" s="19">
        <v>30785</v>
      </c>
      <c r="E84" s="19">
        <v>32433</v>
      </c>
      <c r="F84" s="22">
        <f t="shared" si="4"/>
        <v>340338</v>
      </c>
      <c r="G84" s="19">
        <v>17366</v>
      </c>
      <c r="H84" s="19">
        <v>212625</v>
      </c>
      <c r="I84" s="19">
        <v>123956</v>
      </c>
      <c r="J84" s="19">
        <v>49172</v>
      </c>
      <c r="K84" s="22">
        <f t="shared" si="5"/>
        <v>403119</v>
      </c>
      <c r="L84" s="19">
        <v>2222</v>
      </c>
      <c r="M84" s="19">
        <v>16778</v>
      </c>
      <c r="N84" s="19">
        <v>1909</v>
      </c>
      <c r="O84" s="19">
        <v>2202</v>
      </c>
      <c r="P84" s="22">
        <f t="shared" si="6"/>
        <v>23111</v>
      </c>
      <c r="Q84" s="19">
        <v>3648</v>
      </c>
      <c r="R84" s="19">
        <v>13799</v>
      </c>
      <c r="S84" s="19">
        <v>10336</v>
      </c>
      <c r="T84" s="19">
        <v>3081</v>
      </c>
      <c r="U84" s="22">
        <f t="shared" si="7"/>
        <v>30864</v>
      </c>
    </row>
    <row r="85" spans="1:21" x14ac:dyDescent="0.2">
      <c r="A85" s="18" t="s">
        <v>137</v>
      </c>
      <c r="B85" s="19">
        <v>16804</v>
      </c>
      <c r="C85" s="19">
        <v>226358</v>
      </c>
      <c r="D85" s="19">
        <v>29571</v>
      </c>
      <c r="E85" s="19">
        <v>27986</v>
      </c>
      <c r="F85" s="22">
        <f t="shared" si="4"/>
        <v>300719</v>
      </c>
      <c r="G85" s="19">
        <v>14593</v>
      </c>
      <c r="H85" s="19">
        <v>182407</v>
      </c>
      <c r="I85" s="19">
        <v>119612</v>
      </c>
      <c r="J85" s="19">
        <v>42684</v>
      </c>
      <c r="K85" s="22">
        <f t="shared" si="5"/>
        <v>359296</v>
      </c>
      <c r="L85" s="19">
        <v>1880</v>
      </c>
      <c r="M85" s="19">
        <v>16973</v>
      </c>
      <c r="N85" s="19">
        <v>2009</v>
      </c>
      <c r="O85" s="19">
        <v>2109</v>
      </c>
      <c r="P85" s="22">
        <f t="shared" si="6"/>
        <v>22971</v>
      </c>
      <c r="Q85" s="19">
        <v>3065</v>
      </c>
      <c r="R85" s="19">
        <v>12007</v>
      </c>
      <c r="S85" s="19">
        <v>10076</v>
      </c>
      <c r="T85" s="19">
        <v>2895</v>
      </c>
      <c r="U85" s="22">
        <f t="shared" si="7"/>
        <v>28043</v>
      </c>
    </row>
    <row r="86" spans="1:21" x14ac:dyDescent="0.2">
      <c r="A86" s="18" t="s">
        <v>138</v>
      </c>
      <c r="B86" s="19">
        <v>13846</v>
      </c>
      <c r="C86" s="19">
        <v>203675</v>
      </c>
      <c r="D86" s="19">
        <v>29682</v>
      </c>
      <c r="E86" s="19">
        <v>24131</v>
      </c>
      <c r="F86" s="22">
        <f t="shared" si="4"/>
        <v>271334</v>
      </c>
      <c r="G86" s="19">
        <v>12472</v>
      </c>
      <c r="H86" s="19">
        <v>161160</v>
      </c>
      <c r="I86" s="19">
        <v>121013</v>
      </c>
      <c r="J86" s="19">
        <v>38065</v>
      </c>
      <c r="K86" s="22">
        <f t="shared" si="5"/>
        <v>332710</v>
      </c>
      <c r="L86" s="19">
        <v>1673</v>
      </c>
      <c r="M86" s="19">
        <v>16226</v>
      </c>
      <c r="N86" s="19">
        <v>2216</v>
      </c>
      <c r="O86" s="19">
        <v>1935</v>
      </c>
      <c r="P86" s="22">
        <f t="shared" si="6"/>
        <v>22050</v>
      </c>
      <c r="Q86" s="19">
        <v>2718</v>
      </c>
      <c r="R86" s="19">
        <v>10798</v>
      </c>
      <c r="S86" s="19">
        <v>9804</v>
      </c>
      <c r="T86" s="19">
        <v>2536</v>
      </c>
      <c r="U86" s="22">
        <f t="shared" si="7"/>
        <v>25856</v>
      </c>
    </row>
    <row r="87" spans="1:21" x14ac:dyDescent="0.2">
      <c r="A87" s="18" t="s">
        <v>139</v>
      </c>
      <c r="B87" s="19">
        <v>11195</v>
      </c>
      <c r="C87" s="19">
        <v>167367</v>
      </c>
      <c r="D87" s="19">
        <v>26939</v>
      </c>
      <c r="E87" s="19">
        <v>19208</v>
      </c>
      <c r="F87" s="22">
        <f t="shared" si="4"/>
        <v>224709</v>
      </c>
      <c r="G87" s="19">
        <v>10327</v>
      </c>
      <c r="H87" s="19">
        <v>131391</v>
      </c>
      <c r="I87" s="19">
        <v>109901</v>
      </c>
      <c r="J87" s="19">
        <v>32150</v>
      </c>
      <c r="K87" s="22">
        <f t="shared" si="5"/>
        <v>283769</v>
      </c>
      <c r="L87" s="19">
        <v>1379</v>
      </c>
      <c r="M87" s="19">
        <v>14576</v>
      </c>
      <c r="N87" s="19">
        <v>2073</v>
      </c>
      <c r="O87" s="19">
        <v>1533</v>
      </c>
      <c r="P87" s="22">
        <f t="shared" si="6"/>
        <v>19561</v>
      </c>
      <c r="Q87" s="19">
        <v>2329</v>
      </c>
      <c r="R87" s="19">
        <v>8816</v>
      </c>
      <c r="S87" s="19">
        <v>8985</v>
      </c>
      <c r="T87" s="19">
        <v>2202</v>
      </c>
      <c r="U87" s="22">
        <f t="shared" si="7"/>
        <v>22332</v>
      </c>
    </row>
    <row r="88" spans="1:21" x14ac:dyDescent="0.2">
      <c r="A88" s="18" t="s">
        <v>140</v>
      </c>
      <c r="B88" s="19">
        <v>9311</v>
      </c>
      <c r="C88" s="19">
        <v>138129</v>
      </c>
      <c r="D88" s="19">
        <v>25023</v>
      </c>
      <c r="E88" s="19">
        <v>15476</v>
      </c>
      <c r="F88" s="22">
        <f t="shared" si="4"/>
        <v>187939</v>
      </c>
      <c r="G88" s="19">
        <v>9420</v>
      </c>
      <c r="H88" s="19">
        <v>107607</v>
      </c>
      <c r="I88" s="19">
        <v>101615</v>
      </c>
      <c r="J88" s="19">
        <v>27111</v>
      </c>
      <c r="K88" s="22">
        <f t="shared" si="5"/>
        <v>245753</v>
      </c>
      <c r="L88" s="19">
        <v>1034</v>
      </c>
      <c r="M88" s="19">
        <v>12357</v>
      </c>
      <c r="N88" s="19">
        <v>1905</v>
      </c>
      <c r="O88" s="19">
        <v>1162</v>
      </c>
      <c r="P88" s="22">
        <f t="shared" si="6"/>
        <v>16458</v>
      </c>
      <c r="Q88" s="19">
        <v>1532</v>
      </c>
      <c r="R88" s="19">
        <v>7369</v>
      </c>
      <c r="S88" s="19">
        <v>8104</v>
      </c>
      <c r="T88" s="19">
        <v>1651</v>
      </c>
      <c r="U88" s="22">
        <f t="shared" si="7"/>
        <v>18656</v>
      </c>
    </row>
    <row r="89" spans="1:21" x14ac:dyDescent="0.2">
      <c r="A89" s="18" t="s">
        <v>141</v>
      </c>
      <c r="B89" s="19">
        <v>11701</v>
      </c>
      <c r="C89" s="19">
        <v>181565</v>
      </c>
      <c r="D89" s="19">
        <v>36547</v>
      </c>
      <c r="E89" s="19">
        <v>18726</v>
      </c>
      <c r="F89" s="22">
        <f t="shared" si="4"/>
        <v>248539</v>
      </c>
      <c r="G89" s="19">
        <v>11146</v>
      </c>
      <c r="H89" s="19">
        <v>137466</v>
      </c>
      <c r="I89" s="19">
        <v>144326</v>
      </c>
      <c r="J89" s="19">
        <v>34370</v>
      </c>
      <c r="K89" s="22">
        <f t="shared" si="5"/>
        <v>327308</v>
      </c>
      <c r="L89" s="19">
        <v>889</v>
      </c>
      <c r="M89" s="19">
        <v>11131</v>
      </c>
      <c r="N89" s="19">
        <v>1917</v>
      </c>
      <c r="O89" s="19">
        <v>984</v>
      </c>
      <c r="P89" s="22">
        <f t="shared" si="6"/>
        <v>14921</v>
      </c>
      <c r="Q89" s="19">
        <v>1405</v>
      </c>
      <c r="R89" s="19">
        <v>5940</v>
      </c>
      <c r="S89" s="19">
        <v>7579</v>
      </c>
      <c r="T89" s="19">
        <v>1449</v>
      </c>
      <c r="U89" s="22">
        <f t="shared" si="7"/>
        <v>16373</v>
      </c>
    </row>
    <row r="90" spans="1:21" x14ac:dyDescent="0.2">
      <c r="A90" s="18" t="s">
        <v>142</v>
      </c>
      <c r="B90" s="19">
        <v>10360</v>
      </c>
      <c r="C90" s="19">
        <v>174847</v>
      </c>
      <c r="D90" s="19">
        <v>39064</v>
      </c>
      <c r="E90" s="19">
        <v>17471</v>
      </c>
      <c r="F90" s="22">
        <f t="shared" si="4"/>
        <v>241742</v>
      </c>
      <c r="G90" s="19">
        <v>11239</v>
      </c>
      <c r="H90" s="19">
        <v>128453</v>
      </c>
      <c r="I90" s="19">
        <v>151907</v>
      </c>
      <c r="J90" s="19">
        <v>33405</v>
      </c>
      <c r="K90" s="22">
        <f t="shared" si="5"/>
        <v>325004</v>
      </c>
      <c r="L90" s="19">
        <v>727</v>
      </c>
      <c r="M90" s="19">
        <v>9765</v>
      </c>
      <c r="N90" s="19">
        <v>1864</v>
      </c>
      <c r="O90" s="19">
        <v>865</v>
      </c>
      <c r="P90" s="22">
        <f t="shared" si="6"/>
        <v>13221</v>
      </c>
      <c r="Q90" s="19">
        <v>1068</v>
      </c>
      <c r="R90" s="19">
        <v>4882</v>
      </c>
      <c r="S90" s="19">
        <v>6582</v>
      </c>
      <c r="T90" s="19">
        <v>1276</v>
      </c>
      <c r="U90" s="22">
        <f t="shared" si="7"/>
        <v>13808</v>
      </c>
    </row>
    <row r="91" spans="1:21" x14ac:dyDescent="0.2">
      <c r="A91" s="18" t="s">
        <v>143</v>
      </c>
      <c r="B91" s="19">
        <v>9362</v>
      </c>
      <c r="C91" s="19">
        <v>156156</v>
      </c>
      <c r="D91" s="19">
        <v>39969</v>
      </c>
      <c r="E91" s="19">
        <v>15255</v>
      </c>
      <c r="F91" s="22">
        <f t="shared" si="4"/>
        <v>220742</v>
      </c>
      <c r="G91" s="19">
        <v>10857</v>
      </c>
      <c r="H91" s="19">
        <v>112409</v>
      </c>
      <c r="I91" s="19">
        <v>153301</v>
      </c>
      <c r="J91" s="19">
        <v>29685</v>
      </c>
      <c r="K91" s="22">
        <f t="shared" si="5"/>
        <v>306252</v>
      </c>
      <c r="L91" s="19">
        <v>750</v>
      </c>
      <c r="M91" s="19">
        <v>9384</v>
      </c>
      <c r="N91" s="19">
        <v>1966</v>
      </c>
      <c r="O91" s="19">
        <v>794</v>
      </c>
      <c r="P91" s="22">
        <f t="shared" si="6"/>
        <v>12894</v>
      </c>
      <c r="Q91" s="19">
        <v>1221</v>
      </c>
      <c r="R91" s="19">
        <v>4282</v>
      </c>
      <c r="S91" s="19">
        <v>6489</v>
      </c>
      <c r="T91" s="19">
        <v>1121</v>
      </c>
      <c r="U91" s="22">
        <f t="shared" si="7"/>
        <v>13113</v>
      </c>
    </row>
    <row r="92" spans="1:21" x14ac:dyDescent="0.2">
      <c r="A92" s="18" t="s">
        <v>144</v>
      </c>
      <c r="B92" s="19">
        <v>10498</v>
      </c>
      <c r="C92" s="19">
        <v>176210</v>
      </c>
      <c r="D92" s="19">
        <v>51054</v>
      </c>
      <c r="E92" s="19">
        <v>15991</v>
      </c>
      <c r="F92" s="22">
        <f t="shared" si="4"/>
        <v>253753</v>
      </c>
      <c r="G92" s="19">
        <v>12584</v>
      </c>
      <c r="H92" s="19">
        <v>123399</v>
      </c>
      <c r="I92" s="19">
        <v>195816</v>
      </c>
      <c r="J92" s="19">
        <v>33243</v>
      </c>
      <c r="K92" s="22">
        <f t="shared" si="5"/>
        <v>365042</v>
      </c>
      <c r="L92" s="19">
        <v>639</v>
      </c>
      <c r="M92" s="19">
        <v>7897</v>
      </c>
      <c r="N92" s="19">
        <v>1958</v>
      </c>
      <c r="O92" s="19">
        <v>669</v>
      </c>
      <c r="P92" s="22">
        <f t="shared" si="6"/>
        <v>11163</v>
      </c>
      <c r="Q92" s="19">
        <v>1282</v>
      </c>
      <c r="R92" s="19">
        <v>3211</v>
      </c>
      <c r="S92" s="19">
        <v>6118</v>
      </c>
      <c r="T92" s="19">
        <v>1021</v>
      </c>
      <c r="U92" s="22">
        <f t="shared" si="7"/>
        <v>11632</v>
      </c>
    </row>
    <row r="93" spans="1:21" x14ac:dyDescent="0.2">
      <c r="A93" s="18" t="s">
        <v>145</v>
      </c>
      <c r="B93" s="19">
        <v>9533</v>
      </c>
      <c r="C93" s="19">
        <v>165072</v>
      </c>
      <c r="D93" s="19">
        <v>54968</v>
      </c>
      <c r="E93" s="19">
        <v>13829</v>
      </c>
      <c r="F93" s="22">
        <f t="shared" si="4"/>
        <v>243402</v>
      </c>
      <c r="G93" s="19">
        <v>12659</v>
      </c>
      <c r="H93" s="19">
        <v>111244</v>
      </c>
      <c r="I93" s="19">
        <v>212803</v>
      </c>
      <c r="J93" s="19">
        <v>31449</v>
      </c>
      <c r="K93" s="22">
        <f t="shared" si="5"/>
        <v>368155</v>
      </c>
      <c r="L93" s="19">
        <v>631</v>
      </c>
      <c r="M93" s="19">
        <v>7511</v>
      </c>
      <c r="N93" s="19">
        <v>1900</v>
      </c>
      <c r="O93" s="19">
        <v>592</v>
      </c>
      <c r="P93" s="22">
        <f t="shared" si="6"/>
        <v>10634</v>
      </c>
      <c r="Q93" s="19">
        <v>1166</v>
      </c>
      <c r="R93" s="19">
        <v>3026</v>
      </c>
      <c r="S93" s="19">
        <v>6236</v>
      </c>
      <c r="T93" s="19">
        <v>910</v>
      </c>
      <c r="U93" s="22">
        <f t="shared" si="7"/>
        <v>11338</v>
      </c>
    </row>
    <row r="94" spans="1:21" x14ac:dyDescent="0.2">
      <c r="A94" s="18" t="s">
        <v>146</v>
      </c>
      <c r="B94" s="19">
        <v>30867</v>
      </c>
      <c r="C94" s="19">
        <v>600640</v>
      </c>
      <c r="D94" s="19">
        <v>349504</v>
      </c>
      <c r="E94" s="19">
        <v>44872</v>
      </c>
      <c r="F94" s="22">
        <f t="shared" si="4"/>
        <v>1025883</v>
      </c>
      <c r="G94" s="19">
        <v>79022</v>
      </c>
      <c r="H94" s="19">
        <v>317297</v>
      </c>
      <c r="I94" s="19">
        <v>1390810</v>
      </c>
      <c r="J94" s="19">
        <v>125105</v>
      </c>
      <c r="K94" s="22">
        <f t="shared" si="5"/>
        <v>1912234</v>
      </c>
      <c r="L94" s="19">
        <v>2426</v>
      </c>
      <c r="M94" s="19">
        <v>25950</v>
      </c>
      <c r="N94" s="19">
        <v>9755</v>
      </c>
      <c r="O94" s="19">
        <v>2159</v>
      </c>
      <c r="P94" s="22">
        <f t="shared" si="6"/>
        <v>40290</v>
      </c>
      <c r="Q94" s="19">
        <v>5314</v>
      </c>
      <c r="R94" s="19">
        <v>9423</v>
      </c>
      <c r="S94" s="19">
        <v>28620</v>
      </c>
      <c r="T94" s="19">
        <v>4039</v>
      </c>
      <c r="U94" s="22">
        <f t="shared" si="7"/>
        <v>47396</v>
      </c>
    </row>
    <row r="95" spans="1:21" x14ac:dyDescent="0.2">
      <c r="A95" s="20" t="s">
        <v>147</v>
      </c>
      <c r="B95" s="4"/>
      <c r="C95" s="4"/>
      <c r="D95" s="4"/>
      <c r="E95" s="4"/>
      <c r="F95" s="116"/>
      <c r="G95" s="4"/>
      <c r="H95" s="4"/>
      <c r="J95" s="4"/>
      <c r="K95" s="116"/>
      <c r="L95" s="4"/>
      <c r="M95" s="4"/>
      <c r="N95" s="4"/>
      <c r="O95" s="4"/>
      <c r="P95" s="116"/>
      <c r="Q95" s="4"/>
      <c r="R95" s="4"/>
      <c r="S95" s="4"/>
      <c r="T95" s="4"/>
      <c r="U95" s="116"/>
    </row>
    <row r="96" spans="1:21" x14ac:dyDescent="0.2">
      <c r="A96" s="20" t="s">
        <v>149</v>
      </c>
      <c r="B96" s="4"/>
      <c r="C96" s="4"/>
      <c r="D96" s="4"/>
      <c r="E96" s="4"/>
      <c r="F96" s="116"/>
      <c r="G96" s="4"/>
      <c r="H96" s="4"/>
      <c r="J96" s="4"/>
      <c r="K96" s="116"/>
      <c r="L96" s="4"/>
      <c r="M96" s="4"/>
      <c r="N96" s="4"/>
      <c r="O96" s="4"/>
      <c r="P96" s="116"/>
      <c r="Q96" s="4"/>
      <c r="R96" s="4"/>
      <c r="S96" s="4"/>
      <c r="T96" s="4"/>
      <c r="U96" s="116"/>
    </row>
    <row r="97" spans="1:21" x14ac:dyDescent="0.2">
      <c r="A97" s="20" t="s">
        <v>150</v>
      </c>
      <c r="B97" s="4"/>
      <c r="C97" s="4"/>
      <c r="D97" s="4"/>
      <c r="E97" s="4"/>
      <c r="F97" s="116"/>
      <c r="G97" s="4"/>
      <c r="H97" s="4"/>
      <c r="J97" s="4"/>
      <c r="K97" s="116"/>
      <c r="L97" s="4"/>
      <c r="M97" s="4"/>
      <c r="N97" s="4"/>
      <c r="O97" s="4"/>
      <c r="P97" s="116"/>
      <c r="Q97" s="4"/>
      <c r="R97" s="4"/>
      <c r="S97" s="4"/>
      <c r="T97" s="4"/>
      <c r="U97" s="116"/>
    </row>
    <row r="98" spans="1:21" x14ac:dyDescent="0.2">
      <c r="A98" s="21" t="s">
        <v>192</v>
      </c>
      <c r="B98" s="4"/>
      <c r="C98" s="4"/>
      <c r="D98" s="4"/>
      <c r="E98" s="4"/>
      <c r="F98" s="116"/>
      <c r="G98" s="4"/>
      <c r="H98" s="4"/>
      <c r="J98" s="4"/>
      <c r="K98" s="116"/>
      <c r="L98" s="4"/>
      <c r="M98" s="4"/>
      <c r="N98" s="4"/>
      <c r="O98" s="4"/>
      <c r="P98" s="116"/>
      <c r="Q98" s="4"/>
      <c r="R98" s="4"/>
      <c r="S98" s="4"/>
      <c r="T98" s="4"/>
      <c r="U98" s="116"/>
    </row>
  </sheetData>
  <mergeCells count="13">
    <mergeCell ref="Q6:U6"/>
    <mergeCell ref="L5:U5"/>
    <mergeCell ref="B5:K5"/>
    <mergeCell ref="A8:T8"/>
    <mergeCell ref="X5:AH5"/>
    <mergeCell ref="A1:T1"/>
    <mergeCell ref="A2:T2"/>
    <mergeCell ref="A3:T3"/>
    <mergeCell ref="A4:T4"/>
    <mergeCell ref="A5:A7"/>
    <mergeCell ref="G6:K6"/>
    <mergeCell ref="B6:F6"/>
    <mergeCell ref="L6:P6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Alterstruktur Bevölkerung</vt:lpstr>
      <vt:lpstr>Altersverteilung Straft.</vt:lpstr>
      <vt:lpstr>Anteile Straftäter</vt:lpstr>
      <vt:lpstr>Altersverteilung Straft. Rohdat</vt:lpstr>
      <vt:lpstr>Bevölkerung Rohdaten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2025-12-05T10:00:50Z</dcterms:created>
  <dcterms:modified xsi:type="dcterms:W3CDTF">2025-12-17T19:13:08Z</dcterms:modified>
  <cp:category/>
</cp:coreProperties>
</file>